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la.sharepoint.com/sites/SAF_GGFP/Documentos compartidos/PRESUPUESTO/2024/INFORMES 2024/PPTO INICIAL 2024/"/>
    </mc:Choice>
  </mc:AlternateContent>
  <xr:revisionPtr revIDLastSave="340" documentId="13_ncr:1_{CCB9A289-DF4E-43F5-BC60-061EFD143B2D}" xr6:coauthVersionLast="47" xr6:coauthVersionMax="47" xr10:uidLastSave="{DDE7A2A3-D8BE-415C-A10E-1DE982E2E3D4}"/>
  <bookViews>
    <workbookView xWindow="-120" yWindow="-120" windowWidth="29040" windowHeight="15840" activeTab="2" xr2:uid="{00000000-000D-0000-FFFF-FFFF00000000}"/>
  </bookViews>
  <sheets>
    <sheet name="FUNCIONAMIENTO" sheetId="1" r:id="rId1"/>
    <sheet name="INVERSION" sheetId="4" r:id="rId2"/>
    <sheet name="REGALIAS" sheetId="5" r:id="rId3"/>
  </sheets>
  <externalReferences>
    <externalReference r:id="rId4"/>
  </externalReferences>
  <definedNames>
    <definedName name="_xlnm.Print_Area" localSheetId="0">FUNCIONAMIENTO!$A$1:$H$77</definedName>
    <definedName name="_xlnm.Print_Area" localSheetId="1">INVERSION!$A$1:$H$30</definedName>
    <definedName name="_xlnm.Print_Area" localSheetId="2">REGALIAS!$A$1:$H$22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4" l="1"/>
  <c r="H10" i="4"/>
  <c r="H56" i="1" l="1"/>
  <c r="H57" i="1"/>
  <c r="H58" i="1"/>
  <c r="H59" i="1"/>
  <c r="H65" i="1"/>
  <c r="H64" i="1"/>
  <c r="H62" i="1"/>
  <c r="H61" i="1"/>
  <c r="H60" i="1" s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8" i="1"/>
  <c r="A2" i="4"/>
  <c r="H10" i="5"/>
  <c r="H15" i="5" s="1"/>
  <c r="H8" i="4"/>
  <c r="A4" i="4"/>
  <c r="H18" i="4"/>
  <c r="H31" i="1" l="1"/>
  <c r="H23" i="4"/>
  <c r="H63" i="1"/>
  <c r="H16" i="5" l="1"/>
  <c r="H7" i="1"/>
  <c r="H66" i="1" l="1"/>
  <c r="H67" i="1" s="1"/>
  <c r="H24" i="4"/>
</calcChain>
</file>

<file path=xl/sharedStrings.xml><?xml version="1.0" encoding="utf-8"?>
<sst xmlns="http://schemas.openxmlformats.org/spreadsheetml/2006/main" count="535" uniqueCount="193">
  <si>
    <t>UEJ</t>
  </si>
  <si>
    <t>NOMBRE UEJ</t>
  </si>
  <si>
    <t>RUBRO</t>
  </si>
  <si>
    <t>FUENTE</t>
  </si>
  <si>
    <t>REC</t>
  </si>
  <si>
    <t>SIT</t>
  </si>
  <si>
    <t>DESCRIPCION</t>
  </si>
  <si>
    <t>32-01-04</t>
  </si>
  <si>
    <t>ANLA</t>
  </si>
  <si>
    <t>Nación</t>
  </si>
  <si>
    <t>11</t>
  </si>
  <si>
    <t>SSF</t>
  </si>
  <si>
    <t>ADQUISICION DE BIENES Y SERVICIOS</t>
  </si>
  <si>
    <t>CSF</t>
  </si>
  <si>
    <t>32-04-01</t>
  </si>
  <si>
    <t>FONAM - ANLA</t>
  </si>
  <si>
    <t>Propios</t>
  </si>
  <si>
    <t>TOTAL  INVERSIÓN</t>
  </si>
  <si>
    <t>AUTORIDAD  NACIONAL  DE  LICENCIAS  AMBIENTALES  -  ANLA</t>
  </si>
  <si>
    <t xml:space="preserve"> APROPIACIÓN INICIAL</t>
  </si>
  <si>
    <r>
      <rPr>
        <b/>
        <sz val="11"/>
        <rFont val="Calibri Light"/>
        <family val="2"/>
        <scheme val="major"/>
      </rPr>
      <t>CSF:</t>
    </r>
    <r>
      <rPr>
        <sz val="11"/>
        <rFont val="Calibri Light"/>
        <family val="2"/>
        <scheme val="major"/>
      </rPr>
      <t xml:space="preserve"> Con situacion de fondos</t>
    </r>
  </si>
  <si>
    <r>
      <rPr>
        <b/>
        <sz val="11"/>
        <rFont val="Calibri Light"/>
        <family val="2"/>
        <scheme val="major"/>
      </rPr>
      <t>SSF</t>
    </r>
    <r>
      <rPr>
        <sz val="11"/>
        <rFont val="Calibri Light"/>
        <family val="2"/>
        <scheme val="major"/>
      </rPr>
      <t>: sin situacion de fondos</t>
    </r>
  </si>
  <si>
    <r>
      <rPr>
        <b/>
        <sz val="11"/>
        <rFont val="Calibri Light"/>
        <family val="2"/>
        <scheme val="major"/>
      </rPr>
      <t>ANLA:</t>
    </r>
    <r>
      <rPr>
        <sz val="11"/>
        <rFont val="Calibri Light"/>
        <family val="2"/>
        <scheme val="major"/>
      </rPr>
      <t xml:space="preserve"> Autoridad Nacional de Licencias Ambientales</t>
    </r>
  </si>
  <si>
    <r>
      <rPr>
        <b/>
        <sz val="11"/>
        <rFont val="Calibri Light"/>
        <family val="2"/>
        <scheme val="major"/>
      </rPr>
      <t>FONAM-ANLA:</t>
    </r>
    <r>
      <rPr>
        <sz val="11"/>
        <rFont val="Calibri Light"/>
        <family val="2"/>
        <scheme val="major"/>
      </rPr>
      <t xml:space="preserve"> Fondo Nacional Ambiental</t>
    </r>
  </si>
  <si>
    <t>A-01-01-01-001-001</t>
  </si>
  <si>
    <t>A-01-01-01-001-003</t>
  </si>
  <si>
    <t>A-01-01-01-001-004</t>
  </si>
  <si>
    <t>A-01-01-01-001-005</t>
  </si>
  <si>
    <t>A-01-01-01-001-006</t>
  </si>
  <si>
    <t>A-01-01-01-001-007</t>
  </si>
  <si>
    <t>A-01-01-01-001-008</t>
  </si>
  <si>
    <t>A-01-01-01-001-009</t>
  </si>
  <si>
    <t>A-01-01-01-001-010</t>
  </si>
  <si>
    <t>A-01-01-02-001</t>
  </si>
  <si>
    <t>A-01-01-02-002</t>
  </si>
  <si>
    <t>A-01-01-02-003</t>
  </si>
  <si>
    <t>A-01-01-02-004</t>
  </si>
  <si>
    <t>A-01-01-02-005</t>
  </si>
  <si>
    <t>A-01-01-02-006</t>
  </si>
  <si>
    <t>A-01-01-02-007</t>
  </si>
  <si>
    <t>A-01-01-02-008</t>
  </si>
  <si>
    <t>A-01-01-02-009</t>
  </si>
  <si>
    <t>A-01-01-03-001-001</t>
  </si>
  <si>
    <t>A-01-01-03-001-002</t>
  </si>
  <si>
    <t>A-01-01-03-001-003</t>
  </si>
  <si>
    <t>A-01-01-03-002</t>
  </si>
  <si>
    <t>A-01-01-03-016</t>
  </si>
  <si>
    <t>SUELDO BÁSICO</t>
  </si>
  <si>
    <t>PRIMA TÉCNICA SALARIAL</t>
  </si>
  <si>
    <t>SUBSIDIO DE ALIMENTACIÓN</t>
  </si>
  <si>
    <t>PRIMA DE SERVICIO</t>
  </si>
  <si>
    <t>BONIFICACIÓN POR SERVICIOS PRESTADOS</t>
  </si>
  <si>
    <t>HORAS EXTRAS, DOMINICALES, FESTIVOS Y RECARGOS</t>
  </si>
  <si>
    <t>PRIMA DE NAVIDAD</t>
  </si>
  <si>
    <t>PRIMA DE VACACIONES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</si>
  <si>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</si>
  <si>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</si>
  <si>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</si>
  <si>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</si>
  <si>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</si>
  <si>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INDEMNIZACIÓN POR VACACIONES</t>
  </si>
  <si>
    <t>BONIFICACIÓN ESPECIAL DE RECREACIÓN</t>
  </si>
  <si>
    <t>PRIMA TÉCNICA NO SALARIAL</t>
  </si>
  <si>
    <t>PRIMA DE COORDINACIÓN</t>
  </si>
  <si>
    <t>A-02-02-02-010</t>
  </si>
  <si>
    <t>VIÁTICOS DE LOS FUNCIONARIOS EN COMISIÓN</t>
  </si>
  <si>
    <t>A-03-04-02-012-001</t>
  </si>
  <si>
    <t>INCAPACIDADES (NO DE PENSIONES)</t>
  </si>
  <si>
    <t>A-08-01-02-005</t>
  </si>
  <si>
    <t>A-08-01-02-006</t>
  </si>
  <si>
    <t>IMPUESTO DE REGISTRO</t>
  </si>
  <si>
    <t>IMPUESTO SOBRE VEHÍCULOS AUTOMOTORES</t>
  </si>
  <si>
    <t>INVERSION</t>
  </si>
  <si>
    <t>TOTAL GASTOS FUNCIONAMIENTO</t>
  </si>
  <si>
    <t>GASTOS FUNCIONAMIENTO</t>
  </si>
  <si>
    <t>GASTOS DE PERSONAL</t>
  </si>
  <si>
    <t>A-01</t>
  </si>
  <si>
    <t>A-02</t>
  </si>
  <si>
    <t>A-03</t>
  </si>
  <si>
    <t>TRANSFERENCIAS CORRIENTES</t>
  </si>
  <si>
    <t>GASTOS POR TRIBUTOS, MULTAS, SANCIONES E INTERESES DE MORA</t>
  </si>
  <si>
    <t>A-08</t>
  </si>
  <si>
    <t>TOTAL  PRESUPUESTO INVERSIÓN</t>
  </si>
  <si>
    <t>TOTAL  PRESUPUESTO FUNCIONAMIENTO</t>
  </si>
  <si>
    <t xml:space="preserve">01-320104           </t>
  </si>
  <si>
    <t xml:space="preserve">AUXILIO DE CESANTÍAS </t>
  </si>
  <si>
    <t>MAQUINARIA PARA USO GENERAL</t>
  </si>
  <si>
    <t>PRODUCTOS DE MOLINERÍA, ALMIDONES Y PRODUCTOS DERIVADOS DEL ALMIDÓN; OTROS PRODUCTOS ALIMENTICIOS</t>
  </si>
  <si>
    <t>DOTACIÓN (PRENDAS DE VESTIR Y CALZADO)</t>
  </si>
  <si>
    <t>PRODUCTOS DE HORNOS DE COQUE; PRODUCTOS DE REFINACIÓN DE PETRÓLEO Y COMBUSTIBLE NUCLEAR</t>
  </si>
  <si>
    <t>OTROS PRODUCTOS QUÍMICOS; FIBRAS ARTIFICIALES (O FIBRAS INDUSTRIALES HECHAS POR EL HOMBRE)</t>
  </si>
  <si>
    <t>VIDRIO Y PRODUCTOS DE VIDRIO Y OTROS PRODUCTOS NO METÁLICOS N.C.P.</t>
  </si>
  <si>
    <t>ALOJAMIENTO; SERVICIOS DE SUMINISTROS DE COMIDAS Y BEBIDAS</t>
  </si>
  <si>
    <t>SERVICIOS DE TRANSPORTE DE PASAJEROS</t>
  </si>
  <si>
    <t>SERVICIOS POSTALES Y DE MENSAJERÍA</t>
  </si>
  <si>
    <t>SERVICIOS DE DISTRIBUCIÓN DE ELECTRICIDAD, GAS Y AGUA (POR CUENTA PROPIA)</t>
  </si>
  <si>
    <t>SERVICIOS FINANCIEROS Y SERVICIOS CONEXOS</t>
  </si>
  <si>
    <t>SERVICIOS INMOBILIARIOS</t>
  </si>
  <si>
    <t>SERVICIOS DE ARRENDAMIENTO O ALQUILER SIN OPERARIO</t>
  </si>
  <si>
    <t>SERVICIOS JURÍDICOS Y CONTABLES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</si>
  <si>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</si>
  <si>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</si>
  <si>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</si>
  <si>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SERVICIOS DE EDUCACIÓN</t>
  </si>
  <si>
    <t>SERVICIOS PARA EL CUIDADO DE LA SALUD HUMANA Y SERVICIOS SOCIALES</t>
  </si>
  <si>
    <t>SERVICIOS DE ALCANTARILLADO, RECOLECCIÓN, TRATAMIENTO Y DISPOSICIÓN DE DESECHOS Y OTROS SERVICIOS DE SANEAMIENTO AMBIENTAL</t>
  </si>
  <si>
    <t>A-02-01-01-004-003</t>
  </si>
  <si>
    <t>A-02-02-01-002-003</t>
  </si>
  <si>
    <t>A-02-02-01-002-008</t>
  </si>
  <si>
    <t>A-02-02-01-003-002</t>
  </si>
  <si>
    <t>A-02-02-01-003-003</t>
  </si>
  <si>
    <t>A-02-02-01-003-005</t>
  </si>
  <si>
    <t>A-02-02-01-003-007</t>
  </si>
  <si>
    <t>A-02-02-02-006-003</t>
  </si>
  <si>
    <t>A-02-02-02-006-004</t>
  </si>
  <si>
    <t>A-02-02-02-006-008</t>
  </si>
  <si>
    <t>A-02-02-02-006-009</t>
  </si>
  <si>
    <t>A-02-02-02-007-001</t>
  </si>
  <si>
    <t>A-02-02-02-007-002</t>
  </si>
  <si>
    <t>A-02-02-02-007-003</t>
  </si>
  <si>
    <t>A-02-02-02-008-002</t>
  </si>
  <si>
    <t>A-02-02-02-008-003</t>
  </si>
  <si>
    <t>A-02-02-02-008-004</t>
  </si>
  <si>
    <t>A-02-02-02-008-005</t>
  </si>
  <si>
    <t>A-02-02-02-008-007</t>
  </si>
  <si>
    <t>A-02-02-02-009-002</t>
  </si>
  <si>
    <t>A-02-02-02-009-003</t>
  </si>
  <si>
    <t>A-02-02-02-009-004</t>
  </si>
  <si>
    <t>C-3201-0900-3</t>
  </si>
  <si>
    <t>FORTALECIMIENTO DE LA GESTION INSTITUCIONAL Y TECNOLOGICA DE LA AUTORIDAD NACIONAL DE LICENCIAS AMBIENTALES EN EL TERRITORIO  NACIONAL</t>
  </si>
  <si>
    <t>C-3299-0900-2</t>
  </si>
  <si>
    <t>FORTALECIMIENTO DE LOS PROCESOS DE LA EVALUACION Y EL SEGUIMIENTO DE LAS LICENCIAS, PERMISOS Y TRAMITES AMBIENTALES EN EL TERRITORIO  NACIONAL</t>
  </si>
  <si>
    <t>C-3299-0900-6</t>
  </si>
  <si>
    <t>RESOLUCIONES 0599 DEL 11 MARZO 2021  Y  1717 DE 6 AGOSTO DE 2021 - DNP</t>
  </si>
  <si>
    <t>RESOLUCIONES 01200 DEL 9 JULIO 2021 Y 00001 DEL 2 ENERO 2022 - ANLA</t>
  </si>
  <si>
    <t xml:space="preserve">A-02-02     </t>
  </si>
  <si>
    <t>ADQUISICIONES DIFERENTES DE ACTIVOS</t>
  </si>
  <si>
    <t>FUN OPERATIVIDAD Y ADMINISTRACIÓN - ANLA</t>
  </si>
  <si>
    <t xml:space="preserve">A-02-02-02-008-002-01 </t>
  </si>
  <si>
    <t>SERVICIOS JURÍDICOS</t>
  </si>
  <si>
    <t>A-02-02-02-008-003-04-2</t>
  </si>
  <si>
    <t>SERVICIOS DE TOPOGRAFÍA DE SUPERFICIE Y CARTOGRAFÍA</t>
  </si>
  <si>
    <t xml:space="preserve">A-02-02-02-008-003-04-4     </t>
  </si>
  <si>
    <t>SERVICIOS DE ENSAYO Y ANÁLISIS TÉCNICOS</t>
  </si>
  <si>
    <t>AUXILIO DE TRANSPORTE</t>
  </si>
  <si>
    <t>APORTES A LA SEGURIDAD SOCIAL EN PENSIONES</t>
  </si>
  <si>
    <t>APORTES A LA SEGURIDAD SOCIAL EN SALUD</t>
  </si>
  <si>
    <t>APORTES A CAJAS DE COMPENSACIÓN FAMILIAR</t>
  </si>
  <si>
    <t>VACACIONES</t>
  </si>
  <si>
    <t>INCORPORACION PRESUPUESTO REGALIAS 2021-2022 AL BIENIO 2023-2024</t>
  </si>
  <si>
    <t>RESOLUCIONES 00004 DEL 11 DE ENERO DE 2023 Y 00039 DEL 16 ENERO 2023 - ANLA</t>
  </si>
  <si>
    <t>RESOLUCIÓN 000011 DEL 5 DE ENERO DE 2024</t>
  </si>
  <si>
    <t>PRESUPUESTO INICIAL 2024</t>
  </si>
  <si>
    <t>DISTRIBUCION INICIAL DECRETO 2295 DE 2023</t>
  </si>
  <si>
    <t>A-02-02-01-002-007</t>
  </si>
  <si>
    <t>A-02-02-01-002-009</t>
  </si>
  <si>
    <t>A-02-02-01-003-006</t>
  </si>
  <si>
    <t>A-02-02-01-003-008</t>
  </si>
  <si>
    <t>A-02-02-01-004-008</t>
  </si>
  <si>
    <t>ARTÍCULOS TEXTILES (EXCEPTO PRENDAS DE VESTIR)</t>
  </si>
  <si>
    <t>CUERO Y PRODUCTOS DE CUERO; CALZADO</t>
  </si>
  <si>
    <t>PASTA O PULPA, PAPEL Y PRODUCTOS DE PAPEL; IMPRESOS Y ARTÍCULOS SIMILARES</t>
  </si>
  <si>
    <t>PRODUCTOS DE CAUCHO Y PLÁSTICO</t>
  </si>
  <si>
    <t>OTROS BIENES TRANSPORTABLES N.C.P.</t>
  </si>
  <si>
    <t>APARATOS MÉDICOS, INSTRUMENTOS ÓPTICOS Y DE PRECISIÓN, RELOJES</t>
  </si>
  <si>
    <t>SERVICIOS PROFESIONALES, CIENTÍFICOS Y TÉCNICOS (EXCEPTO LOS SERVICIOS DE INVESTIGACION, URBANISMO, JURÍDICOS Y DE CONTABILIDAD)</t>
  </si>
  <si>
    <t>A-03-04-02-012-002</t>
  </si>
  <si>
    <t>LICENCIAS DE MATERNIDAD Y PATERNIDAD (NO DE PENSIONES)</t>
  </si>
  <si>
    <r>
      <rPr>
        <b/>
        <sz val="11"/>
        <color theme="1"/>
        <rFont val="Calibri Light"/>
        <family val="2"/>
        <scheme val="major"/>
      </rPr>
      <t>NOTA</t>
    </r>
    <r>
      <rPr>
        <sz val="11"/>
        <color theme="1"/>
        <rFont val="Calibri Light"/>
        <family val="2"/>
        <scheme val="major"/>
      </rPr>
      <t>: La presente información no incluye recursos por valor de $6.962.161.000 distribuidos asi: $6.695.061.000 gastos de personal previo concepto DGPPN-bloqueados;$106.800.000 sentencias; $160.300.000 cuota de fiscalización y auditaje.</t>
    </r>
  </si>
  <si>
    <t>C-3201-0900-1-10101D</t>
  </si>
  <si>
    <t xml:space="preserve"> ANLA</t>
  </si>
  <si>
    <t>C-3299-0900-2-10101C</t>
  </si>
  <si>
    <t>C-3201-0900-1</t>
  </si>
  <si>
    <t>1. ORDENAMIENTO DEL TERRITORIO ALREDEDOR DEL AGUA Y JUSTICIA AMBIENTAL / D. INSTRUMENTOS DE CONTROL Y VIGILANCIA AMBIENTAL PARA LA RESILIENCIA</t>
  </si>
  <si>
    <t>1. ORDENAMIENTO DEL TERRITORIO ALREDEDOR DEL AGUA Y JUSTICIA AMBIENTAL / C. MODERNIZACIÓN DE LA INSTITUCIONALIDAD AMBIENTAL Y DE GESTIÓN DEL RIESGO DE DESASTRES</t>
  </si>
  <si>
    <t>C-3201-0900-3-10101D-3201018-02</t>
  </si>
  <si>
    <t>C-3201-0900-3-10101D-3201025-02</t>
  </si>
  <si>
    <t>C-3201-0900-3-10101D-3201026-02</t>
  </si>
  <si>
    <t>C-3201-0900-3-10101D-3201027-02</t>
  </si>
  <si>
    <t>20</t>
  </si>
  <si>
    <t>21</t>
  </si>
  <si>
    <t>ADQUIS. DE BYS - SERVICIO DE MODELACIÓN REGIONAL DE MEDIOS BIÓTICO, ABIÓTICO Y SOCIAL - FORTALECIMIENTO DE LOS PROCESOS DE LA EVALUACION Y EL SEGUIMIENTO DE LAS LICENCIAS, PERMISOS Y TRAMITES AMBIENTALES EN EL TERRITORIO  NACIONAL</t>
  </si>
  <si>
    <t>ADQUIS. DE BYS - SERVICIO DE LICENCIAMIENTO AMBIENTAL - FORTALECIMIENTO DE LOS PROCESOS DE LA EVALUACION Y EL SEGUIMIENTO DE LAS LICENCIAS, PERMISOS Y TRAMITES AMBIENTALES EN EL TERRITORIO  NACIONAL</t>
  </si>
  <si>
    <t>ADQUIS. DE BYS - SERVICIO DE SEGUIMIENTO DEL LICENCIAMIENTO AMBIENTAL - FORTALECIMIENTO DE LOS PROCESOS DE LA EVALUACION Y EL SEGUIMIENTO DE LAS LICENCIAS, PERMISOS Y TRAMITES AMBIENTALES EN EL TERRITORIO  NACIONAL</t>
  </si>
  <si>
    <t>ADQUIS. DE BYS - SERVICIO DE PERMISOS Y TRÁMITES AMBIENTALES - FORTALECIMIENTO DE LOS PROCESOS DE LA EVALUACION Y EL SEGUIMIENTO DE LAS LICENCIAS, PERMISOS Y TRAMITES AMBIENTALES EN EL TERRITORIO  NACIONAL</t>
  </si>
  <si>
    <t>C-3299-0900-6-10101C-3299052-02</t>
  </si>
  <si>
    <t>C-3299-0900-6-10101C-3299054-02</t>
  </si>
  <si>
    <t>C-3299-0900-6-10101C-3299060-02</t>
  </si>
  <si>
    <t>C-3299-0900-6-10101C-3299065-02</t>
  </si>
  <si>
    <t>ADQUIS. DE BYS - SERVICIO DE GESTIÓN DOCUMENTAL - FORTALECIMIENTO DE LA GESTION INSTITUCIONAL Y TECNOLOGICA DE LA AUTORIDAD NACIONAL DE LICENCIAS AMBIENTALES EN EL TERRITORIO  NACIONAL</t>
  </si>
  <si>
    <t>ADQUIS. DE BYS - DOCUMENTOS DE PLANEACIÓN - FORTALECIMIENTO DE LA GESTION INSTITUCIONAL Y TECNOLOGICA DE LA AUTORIDAD NACIONAL DE LICENCIAS AMBIENTALES EN EL TERRITORIO  NACIONAL</t>
  </si>
  <si>
    <t>ADQUIS. DE BYS - SERVICIO DE IMPLEMENTACIÓN SISTEMAS DE GESTIÓN - FORTALECIMIENTO DE LA GESTION INSTITUCIONAL Y TECNOLOGICA DE LA AUTORIDAD NACIONAL DE LICENCIAS AMBIENTALES EN EL TERRITORIO  NACIONAL</t>
  </si>
  <si>
    <t>ADQUIS. DE BYS - SERVICIOS TECNOLÓGICOS - FORTALECIMIENTO DE LA GESTION INSTITUCIONAL Y TECNOLOGICA DE LA AUTORIDAD NACIONAL DE LICENCIAS AMBIENTALES EN EL TERRITORIO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</si>
</sst>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8"/>
      <color rgb="FF000000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1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ECE3D8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 wrapText="1" readingOrder="1"/>
    </xf>
    <xf numFmtId="3" fontId="5" fillId="3" borderId="1" xfId="0" applyNumberFormat="1" applyFont="1" applyFill="1" applyBorder="1" applyAlignment="1">
      <alignment horizontal="right" vertical="center" wrapText="1" readingOrder="1"/>
    </xf>
    <xf numFmtId="3" fontId="7" fillId="4" borderId="1" xfId="0" applyNumberFormat="1" applyFont="1" applyFill="1" applyBorder="1" applyAlignment="1">
      <alignment horizontal="right" vertical="center" wrapText="1" readingOrder="1"/>
    </xf>
    <xf numFmtId="3" fontId="7" fillId="5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vertical="center" wrapText="1" readingOrder="1"/>
    </xf>
    <xf numFmtId="0" fontId="5" fillId="3" borderId="1" xfId="0" applyFont="1" applyFill="1" applyBorder="1" applyAlignment="1">
      <alignment vertical="center" wrapText="1" readingOrder="1"/>
    </xf>
    <xf numFmtId="3" fontId="5" fillId="3" borderId="1" xfId="0" applyNumberFormat="1" applyFont="1" applyFill="1" applyBorder="1" applyAlignment="1">
      <alignment vertical="center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3" fontId="2" fillId="0" borderId="0" xfId="0" applyNumberFormat="1" applyFont="1"/>
    <xf numFmtId="0" fontId="4" fillId="0" borderId="1" xfId="0" applyFont="1" applyBorder="1" applyAlignment="1">
      <alignment horizontal="left" vertical="center" wrapText="1" readingOrder="1"/>
    </xf>
    <xf numFmtId="0" fontId="2" fillId="0" borderId="0" xfId="0" applyFont="1"/>
    <xf numFmtId="0" fontId="4" fillId="0" borderId="0" xfId="0" applyFont="1" applyBorder="1" applyAlignment="1">
      <alignment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3" fontId="4" fillId="0" borderId="6" xfId="0" applyNumberFormat="1" applyFont="1" applyBorder="1" applyAlignment="1">
      <alignment horizontal="right" vertical="center" wrapText="1" readingOrder="1"/>
    </xf>
    <xf numFmtId="0" fontId="4" fillId="0" borderId="7" xfId="0" applyFont="1" applyBorder="1" applyAlignment="1">
      <alignment vertical="center" wrapText="1" readingOrder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8" fillId="0" borderId="0" xfId="0" applyFont="1" applyAlignment="1">
      <alignment horizontal="left" vertical="center"/>
    </xf>
    <xf numFmtId="0" fontId="2" fillId="0" borderId="0" xfId="0" applyFont="1"/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5" borderId="3" xfId="0" applyFont="1" applyFill="1" applyBorder="1" applyAlignment="1">
      <alignment horizontal="center" vertical="center" wrapText="1" readingOrder="1"/>
    </xf>
    <xf numFmtId="0" fontId="7" fillId="5" borderId="4" xfId="0" applyFont="1" applyFill="1" applyBorder="1" applyAlignment="1">
      <alignment horizontal="center" vertical="center" wrapText="1" readingOrder="1"/>
    </xf>
    <xf numFmtId="0" fontId="7" fillId="5" borderId="5" xfId="0" applyFont="1" applyFill="1" applyBorder="1" applyAlignment="1">
      <alignment horizontal="center" vertical="center" wrapText="1" readingOrder="1"/>
    </xf>
    <xf numFmtId="0" fontId="9" fillId="0" borderId="0" xfId="0" applyFont="1" applyAlignment="1">
      <alignment horizontal="center"/>
    </xf>
    <xf numFmtId="0" fontId="5" fillId="3" borderId="3" xfId="0" applyFont="1" applyFill="1" applyBorder="1" applyAlignment="1">
      <alignment horizontal="center" vertical="center" wrapText="1" readingOrder="1"/>
    </xf>
    <xf numFmtId="0" fontId="5" fillId="3" borderId="5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11.png@01D3F821.FDF8650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11.png@01D3F821.FDF8650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11.png@01D3F821.FDF8650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152400</xdr:colOff>
      <xdr:row>4</xdr:row>
      <xdr:rowOff>104775</xdr:rowOff>
    </xdr:to>
    <xdr:pic>
      <xdr:nvPicPr>
        <xdr:cNvPr id="2" name="Imagen 1" descr="cid:image006.png@01D0BE46.60551040">
          <a:extLst>
            <a:ext uri="{FF2B5EF4-FFF2-40B4-BE49-F238E27FC236}">
              <a16:creationId xmlns:a16="http://schemas.microsoft.com/office/drawing/2014/main" id="{1CC66FD6-B29E-478D-9D27-D2A112B19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445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4</xdr:row>
      <xdr:rowOff>160683</xdr:rowOff>
    </xdr:to>
    <xdr:pic>
      <xdr:nvPicPr>
        <xdr:cNvPr id="2" name="Imagen 1" descr="cid:image006.png@01D0BE46.60551040">
          <a:extLst>
            <a:ext uri="{FF2B5EF4-FFF2-40B4-BE49-F238E27FC236}">
              <a16:creationId xmlns:a16="http://schemas.microsoft.com/office/drawing/2014/main" id="{AB62159E-12BA-4A95-B7DE-E1729F3C1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0" cy="960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590550</xdr:colOff>
      <xdr:row>5</xdr:row>
      <xdr:rowOff>0</xdr:rowOff>
    </xdr:to>
    <xdr:pic>
      <xdr:nvPicPr>
        <xdr:cNvPr id="2" name="Imagen 1" descr="cid:image006.png@01D0BE46.60551040">
          <a:extLst>
            <a:ext uri="{FF2B5EF4-FFF2-40B4-BE49-F238E27FC236}">
              <a16:creationId xmlns:a16="http://schemas.microsoft.com/office/drawing/2014/main" id="{11F353AB-5ADF-4B48-9E53-38CA8399D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266825" cy="109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SAF_GGFP/Documentos%20compartidos/PRESUPUESTO/2024/INFORMES%202024/SEGUIMIENTO%20EJECUCION/SEG%20EJEC%20ENE%202024/EJEC%20DESAG%20ANLA%20ENE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_EPG034_EjecucionPresupuesta"/>
    </sheetNames>
    <sheetDataSet>
      <sheetData sheetId="0">
        <row r="1">
          <cell r="C1" t="str">
            <v/>
          </cell>
          <cell r="Q1" t="str">
            <v/>
          </cell>
        </row>
        <row r="2">
          <cell r="C2" t="str">
            <v/>
          </cell>
          <cell r="Q2" t="str">
            <v/>
          </cell>
        </row>
        <row r="3">
          <cell r="C3" t="str">
            <v/>
          </cell>
          <cell r="Q3" t="str">
            <v/>
          </cell>
        </row>
        <row r="4">
          <cell r="C4" t="str">
            <v>RUBRO</v>
          </cell>
          <cell r="Q4" t="str">
            <v>APR. INICIAL</v>
          </cell>
        </row>
        <row r="5">
          <cell r="C5" t="str">
            <v>A-01-01-01-001-001</v>
          </cell>
          <cell r="Q5">
            <v>34818739663</v>
          </cell>
        </row>
        <row r="6">
          <cell r="C6" t="str">
            <v>A-01-01-01-001-003</v>
          </cell>
          <cell r="Q6">
            <v>1026352669</v>
          </cell>
        </row>
        <row r="7">
          <cell r="C7" t="str">
            <v>A-01-01-01-001-004</v>
          </cell>
          <cell r="Q7">
            <v>5425021</v>
          </cell>
        </row>
        <row r="8">
          <cell r="C8" t="str">
            <v>A-01-01-01-001-005</v>
          </cell>
          <cell r="Q8">
            <v>9187891</v>
          </cell>
        </row>
        <row r="9">
          <cell r="C9" t="str">
            <v>A-01-01-01-001-006</v>
          </cell>
          <cell r="Q9">
            <v>1537768544</v>
          </cell>
        </row>
        <row r="10">
          <cell r="C10" t="str">
            <v>A-01-01-01-001-007</v>
          </cell>
          <cell r="Q10">
            <v>1046739807</v>
          </cell>
        </row>
        <row r="11">
          <cell r="C11" t="str">
            <v>A-01-01-01-001-008</v>
          </cell>
          <cell r="Q11">
            <v>109675853</v>
          </cell>
        </row>
        <row r="12">
          <cell r="C12" t="str">
            <v>A-01-01-01-001-009</v>
          </cell>
          <cell r="Q12">
            <v>3337171319</v>
          </cell>
        </row>
        <row r="13">
          <cell r="C13" t="str">
            <v>A-01-01-01-001-010</v>
          </cell>
          <cell r="Q13">
            <v>1601842233</v>
          </cell>
        </row>
        <row r="14">
          <cell r="C14" t="str">
            <v>A-01-01-02-001</v>
          </cell>
          <cell r="Q14">
            <v>4419141733</v>
          </cell>
        </row>
        <row r="15">
          <cell r="C15" t="str">
            <v>A-01-01-02-002</v>
          </cell>
          <cell r="Q15">
            <v>3130225395</v>
          </cell>
        </row>
        <row r="16">
          <cell r="C16" t="str">
            <v>A-01-01-02-003</v>
          </cell>
          <cell r="Q16">
            <v>3607234790</v>
          </cell>
        </row>
        <row r="17">
          <cell r="C17" t="str">
            <v>A-01-01-02-004</v>
          </cell>
          <cell r="Q17">
            <v>1598252582</v>
          </cell>
        </row>
        <row r="18">
          <cell r="C18" t="str">
            <v>A-01-01-02-005</v>
          </cell>
          <cell r="Q18">
            <v>897085772</v>
          </cell>
        </row>
        <row r="19">
          <cell r="C19" t="str">
            <v>A-01-01-02-006</v>
          </cell>
          <cell r="Q19">
            <v>1198689437</v>
          </cell>
        </row>
        <row r="20">
          <cell r="C20" t="str">
            <v>A-01-01-02-007</v>
          </cell>
          <cell r="Q20">
            <v>199781573</v>
          </cell>
        </row>
        <row r="21">
          <cell r="C21" t="str">
            <v>A-01-01-02-008</v>
          </cell>
          <cell r="Q21">
            <v>199781573</v>
          </cell>
        </row>
        <row r="22">
          <cell r="C22" t="str">
            <v>A-01-01-02-009</v>
          </cell>
          <cell r="Q22">
            <v>399563145</v>
          </cell>
        </row>
        <row r="23">
          <cell r="C23" t="str">
            <v>A-01-01-03-001-001</v>
          </cell>
          <cell r="Q23">
            <v>2068668931</v>
          </cell>
        </row>
        <row r="24">
          <cell r="C24" t="str">
            <v>A-01-01-03-001-002</v>
          </cell>
          <cell r="Q24">
            <v>293940000</v>
          </cell>
        </row>
        <row r="25">
          <cell r="C25" t="str">
            <v>A-01-01-03-001-003</v>
          </cell>
          <cell r="Q25">
            <v>264329919</v>
          </cell>
        </row>
        <row r="26">
          <cell r="C26" t="str">
            <v>A-01-01-03-002</v>
          </cell>
          <cell r="Q26">
            <v>343294506</v>
          </cell>
        </row>
        <row r="27">
          <cell r="C27" t="str">
            <v>A-01-01-03-016</v>
          </cell>
          <cell r="Q27">
            <v>1076081644</v>
          </cell>
        </row>
        <row r="28">
          <cell r="C28" t="str">
            <v>A-02-01-01-004-003</v>
          </cell>
          <cell r="Q28">
            <v>12189917</v>
          </cell>
        </row>
        <row r="29">
          <cell r="C29" t="str">
            <v>A-02-02-01-002-003</v>
          </cell>
          <cell r="Q29">
            <v>12600000</v>
          </cell>
        </row>
        <row r="30">
          <cell r="C30" t="str">
            <v>A-02-02-01-002-007</v>
          </cell>
          <cell r="Q30">
            <v>101106899</v>
          </cell>
        </row>
        <row r="31">
          <cell r="C31" t="str">
            <v>A-02-02-01-002-008</v>
          </cell>
          <cell r="Q31">
            <v>287113407</v>
          </cell>
        </row>
        <row r="32">
          <cell r="C32" t="str">
            <v>A-02-02-01-002-009</v>
          </cell>
          <cell r="Q32">
            <v>187181786</v>
          </cell>
        </row>
        <row r="33">
          <cell r="C33" t="str">
            <v>A-02-02-01-003-002</v>
          </cell>
          <cell r="Q33">
            <v>45724762</v>
          </cell>
        </row>
        <row r="34">
          <cell r="C34" t="str">
            <v>A-02-02-01-003-003</v>
          </cell>
          <cell r="Q34">
            <v>59090239</v>
          </cell>
        </row>
        <row r="35">
          <cell r="C35" t="str">
            <v>A-02-02-01-003-005</v>
          </cell>
          <cell r="Q35">
            <v>257361230</v>
          </cell>
        </row>
        <row r="36">
          <cell r="C36" t="str">
            <v>A-02-02-01-003-006</v>
          </cell>
          <cell r="Q36">
            <v>34869947</v>
          </cell>
        </row>
        <row r="37">
          <cell r="C37" t="str">
            <v>A-02-02-01-003-007</v>
          </cell>
          <cell r="Q37">
            <v>107002804</v>
          </cell>
        </row>
        <row r="38">
          <cell r="C38" t="str">
            <v>A-02-02-01-003-008</v>
          </cell>
          <cell r="Q38">
            <v>78743268</v>
          </cell>
        </row>
        <row r="39">
          <cell r="C39" t="str">
            <v>A-02-02-01-004-008</v>
          </cell>
          <cell r="Q39">
            <v>23628025</v>
          </cell>
        </row>
        <row r="40">
          <cell r="C40" t="str">
            <v>A-02-02-02-006-003</v>
          </cell>
          <cell r="Q40">
            <v>236029979</v>
          </cell>
        </row>
        <row r="41">
          <cell r="C41" t="str">
            <v>A-02-02-02-006-004</v>
          </cell>
          <cell r="Q41">
            <v>1286016487</v>
          </cell>
        </row>
        <row r="42">
          <cell r="C42" t="str">
            <v>A-02-02-02-006-008</v>
          </cell>
          <cell r="Q42">
            <v>164797243</v>
          </cell>
        </row>
        <row r="43">
          <cell r="C43" t="str">
            <v>A-02-02-02-006-009</v>
          </cell>
          <cell r="Q43">
            <v>298807519</v>
          </cell>
        </row>
        <row r="44">
          <cell r="C44" t="str">
            <v>A-02-02-02-007-001</v>
          </cell>
          <cell r="Q44">
            <v>754608396</v>
          </cell>
        </row>
        <row r="45">
          <cell r="C45" t="str">
            <v>A-02-02-02-007-002</v>
          </cell>
          <cell r="Q45">
            <v>11101079782</v>
          </cell>
        </row>
        <row r="46">
          <cell r="C46" t="str">
            <v>A-02-02-02-007-003</v>
          </cell>
          <cell r="Q46">
            <v>209500152</v>
          </cell>
        </row>
        <row r="47">
          <cell r="C47" t="str">
            <v>A-02-02-02-008-002</v>
          </cell>
          <cell r="Q47">
            <v>863890334</v>
          </cell>
        </row>
        <row r="48">
          <cell r="C48" t="str">
            <v>A-02-02-02-008-003</v>
          </cell>
          <cell r="Q48">
            <v>1299058894</v>
          </cell>
        </row>
        <row r="49">
          <cell r="C49" t="str">
            <v>A-02-02-02-008-004</v>
          </cell>
          <cell r="Q49">
            <v>851501858</v>
          </cell>
        </row>
        <row r="50">
          <cell r="C50" t="str">
            <v>A-02-02-02-008-005</v>
          </cell>
          <cell r="Q50">
            <v>1114835766</v>
          </cell>
        </row>
        <row r="51">
          <cell r="C51" t="str">
            <v>A-02-02-02-008-007</v>
          </cell>
          <cell r="Q51">
            <v>15478000</v>
          </cell>
        </row>
        <row r="52">
          <cell r="C52" t="str">
            <v>A-02-02-02-009-002</v>
          </cell>
          <cell r="Q52">
            <v>1834466482</v>
          </cell>
        </row>
        <row r="53">
          <cell r="C53" t="str">
            <v>A-02-02-02-009-003</v>
          </cell>
          <cell r="Q53">
            <v>636792812</v>
          </cell>
        </row>
        <row r="54">
          <cell r="C54" t="str">
            <v>A-02-02-02-009-004</v>
          </cell>
          <cell r="Q54">
            <v>127134000</v>
          </cell>
        </row>
        <row r="55">
          <cell r="C55" t="str">
            <v>A-02-02-02-010</v>
          </cell>
          <cell r="Q55">
            <v>187890012</v>
          </cell>
        </row>
        <row r="56">
          <cell r="C56" t="str">
            <v>A-03-04-02-012-001</v>
          </cell>
          <cell r="Q56">
            <v>165056861</v>
          </cell>
        </row>
        <row r="57">
          <cell r="C57" t="str">
            <v>A-03-04-02-012-002</v>
          </cell>
          <cell r="Q57">
            <v>110043139</v>
          </cell>
        </row>
        <row r="58">
          <cell r="C58" t="str">
            <v>A-08-01-02-005</v>
          </cell>
          <cell r="Q58">
            <v>17144838</v>
          </cell>
        </row>
        <row r="59">
          <cell r="C59" t="str">
            <v>A-08-01-02-006</v>
          </cell>
          <cell r="Q59">
            <v>10918162</v>
          </cell>
        </row>
        <row r="60">
          <cell r="C60" t="str">
            <v>C-3201-0900-1-10101D-3201018-02</v>
          </cell>
          <cell r="Q60">
            <v>3521065307</v>
          </cell>
        </row>
        <row r="61">
          <cell r="C61" t="str">
            <v>C-3201-0900-1-10101D-3201022-02</v>
          </cell>
          <cell r="Q61">
            <v>4739761539</v>
          </cell>
        </row>
        <row r="62">
          <cell r="C62" t="str">
            <v>C-3201-0900-1-10101D-3201025-02</v>
          </cell>
          <cell r="Q62">
            <v>4957372293</v>
          </cell>
        </row>
        <row r="63">
          <cell r="C63" t="str">
            <v>C-3201-0900-1-10101D-3201027-02</v>
          </cell>
          <cell r="Q63">
            <v>6781800861</v>
          </cell>
        </row>
        <row r="64">
          <cell r="C64" t="str">
            <v>C-3299-0900-2-10101C-3299052-02</v>
          </cell>
          <cell r="Q64">
            <v>764058670</v>
          </cell>
        </row>
        <row r="65">
          <cell r="C65" t="str">
            <v>C-3299-0900-2-10101C-3299054-02</v>
          </cell>
          <cell r="Q65">
            <v>4906355243</v>
          </cell>
        </row>
        <row r="66">
          <cell r="C66" t="str">
            <v>C-3299-0900-2-10101C-3299057-02</v>
          </cell>
          <cell r="Q66">
            <v>3320416675</v>
          </cell>
        </row>
        <row r="67">
          <cell r="C67" t="str">
            <v>C-3299-0900-2-10101C-3299063-02</v>
          </cell>
          <cell r="Q67">
            <v>3599071889</v>
          </cell>
        </row>
        <row r="68">
          <cell r="C68" t="str">
            <v>C-3299-0900-2-10101C-3299065-02</v>
          </cell>
          <cell r="Q68">
            <v>1063231852</v>
          </cell>
        </row>
        <row r="69">
          <cell r="C69" t="str">
            <v/>
          </cell>
          <cell r="Q69">
            <v>119333771329</v>
          </cell>
        </row>
        <row r="70">
          <cell r="C70" t="str">
            <v/>
          </cell>
          <cell r="Q7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showGridLines="0" view="pageBreakPreview" topLeftCell="A51" zoomScaleNormal="100" zoomScaleSheetLayoutView="100" workbookViewId="0">
      <selection activeCell="G19" sqref="G19"/>
    </sheetView>
  </sheetViews>
  <sheetFormatPr baseColWidth="10" defaultRowHeight="15" x14ac:dyDescent="0.25"/>
  <cols>
    <col min="1" max="1" width="8.140625" style="1" bestFit="1" customWidth="1"/>
    <col min="2" max="2" width="10.140625" style="1" customWidth="1"/>
    <col min="3" max="3" width="16.85546875" style="1" customWidth="1"/>
    <col min="4" max="4" width="7.5703125" style="1" bestFit="1" customWidth="1"/>
    <col min="5" max="5" width="4.42578125" style="1" bestFit="1" customWidth="1"/>
    <col min="6" max="6" width="3.85546875" style="1" bestFit="1" customWidth="1"/>
    <col min="7" max="7" width="53.5703125" style="1" customWidth="1"/>
    <col min="8" max="8" width="19.5703125" style="1" bestFit="1" customWidth="1"/>
    <col min="9" max="16384" width="11.42578125" style="1"/>
  </cols>
  <sheetData>
    <row r="1" spans="1:8" ht="15.75" x14ac:dyDescent="0.25">
      <c r="A1" s="22" t="s">
        <v>18</v>
      </c>
      <c r="B1" s="23"/>
      <c r="C1" s="23"/>
      <c r="D1" s="23"/>
      <c r="E1" s="23"/>
      <c r="F1" s="23"/>
      <c r="G1" s="23"/>
      <c r="H1" s="23"/>
    </row>
    <row r="2" spans="1:8" ht="15.75" x14ac:dyDescent="0.25">
      <c r="A2" s="22" t="s">
        <v>152</v>
      </c>
      <c r="B2" s="23"/>
      <c r="C2" s="23"/>
      <c r="D2" s="23"/>
      <c r="E2" s="23"/>
      <c r="F2" s="23"/>
      <c r="G2" s="23"/>
      <c r="H2" s="23"/>
    </row>
    <row r="3" spans="1:8" ht="15.75" x14ac:dyDescent="0.25">
      <c r="A3" s="22" t="s">
        <v>74</v>
      </c>
      <c r="B3" s="23"/>
      <c r="C3" s="23"/>
      <c r="D3" s="23"/>
      <c r="E3" s="23"/>
      <c r="F3" s="23"/>
      <c r="G3" s="23"/>
      <c r="H3" s="23"/>
    </row>
    <row r="4" spans="1:8" ht="15.75" x14ac:dyDescent="0.25">
      <c r="A4" s="32" t="s">
        <v>153</v>
      </c>
      <c r="B4" s="32"/>
      <c r="C4" s="32"/>
      <c r="D4" s="32"/>
      <c r="E4" s="32"/>
      <c r="F4" s="32"/>
      <c r="G4" s="32"/>
      <c r="H4" s="32"/>
    </row>
    <row r="6" spans="1:8" ht="30.75" customHeight="1" x14ac:dyDescent="0.25">
      <c r="A6" s="10" t="s">
        <v>0</v>
      </c>
      <c r="B6" s="10" t="s">
        <v>1</v>
      </c>
      <c r="C6" s="10" t="s">
        <v>2</v>
      </c>
      <c r="D6" s="10" t="s">
        <v>3</v>
      </c>
      <c r="E6" s="10" t="s">
        <v>4</v>
      </c>
      <c r="F6" s="10" t="s">
        <v>5</v>
      </c>
      <c r="G6" s="10" t="s">
        <v>6</v>
      </c>
      <c r="H6" s="2" t="s">
        <v>19</v>
      </c>
    </row>
    <row r="7" spans="1:8" ht="15" customHeight="1" x14ac:dyDescent="0.25">
      <c r="A7" s="13"/>
      <c r="B7" s="9"/>
      <c r="C7" s="9" t="s">
        <v>76</v>
      </c>
      <c r="D7" s="11"/>
      <c r="E7" s="9"/>
      <c r="F7" s="9"/>
      <c r="G7" s="9" t="s">
        <v>75</v>
      </c>
      <c r="H7" s="12">
        <f>SUM(H8:H30)</f>
        <v>63188974000</v>
      </c>
    </row>
    <row r="8" spans="1:8" x14ac:dyDescent="0.25">
      <c r="A8" s="3" t="s">
        <v>7</v>
      </c>
      <c r="B8" s="3" t="s">
        <v>8</v>
      </c>
      <c r="C8" s="3" t="s">
        <v>24</v>
      </c>
      <c r="D8" s="3" t="s">
        <v>9</v>
      </c>
      <c r="E8" s="3" t="s">
        <v>10</v>
      </c>
      <c r="F8" s="3" t="s">
        <v>11</v>
      </c>
      <c r="G8" s="3" t="s">
        <v>47</v>
      </c>
      <c r="H8" s="5">
        <f>_xlfn.XLOOKUP(C8,[1]REP_EPG034_EjecucionPresupuesta!$C:$C,[1]REP_EPG034_EjecucionPresupuesta!$Q:$Q)</f>
        <v>34818739663</v>
      </c>
    </row>
    <row r="9" spans="1:8" x14ac:dyDescent="0.25">
      <c r="A9" s="3" t="s">
        <v>7</v>
      </c>
      <c r="B9" s="3" t="s">
        <v>8</v>
      </c>
      <c r="C9" s="3" t="s">
        <v>25</v>
      </c>
      <c r="D9" s="3" t="s">
        <v>9</v>
      </c>
      <c r="E9" s="3" t="s">
        <v>10</v>
      </c>
      <c r="F9" s="3" t="s">
        <v>11</v>
      </c>
      <c r="G9" s="3" t="s">
        <v>48</v>
      </c>
      <c r="H9" s="5">
        <f>_xlfn.XLOOKUP(C9,[1]REP_EPG034_EjecucionPresupuesta!$C:$C,[1]REP_EPG034_EjecucionPresupuesta!$Q:$Q)</f>
        <v>1026352669</v>
      </c>
    </row>
    <row r="10" spans="1:8" x14ac:dyDescent="0.25">
      <c r="A10" s="3" t="s">
        <v>7</v>
      </c>
      <c r="B10" s="3" t="s">
        <v>8</v>
      </c>
      <c r="C10" s="3" t="s">
        <v>26</v>
      </c>
      <c r="D10" s="3" t="s">
        <v>9</v>
      </c>
      <c r="E10" s="3" t="s">
        <v>10</v>
      </c>
      <c r="F10" s="3" t="s">
        <v>11</v>
      </c>
      <c r="G10" s="3" t="s">
        <v>49</v>
      </c>
      <c r="H10" s="5">
        <f>_xlfn.XLOOKUP(C10,[1]REP_EPG034_EjecucionPresupuesta!$C:$C,[1]REP_EPG034_EjecucionPresupuesta!$Q:$Q)</f>
        <v>5425021</v>
      </c>
    </row>
    <row r="11" spans="1:8" x14ac:dyDescent="0.25">
      <c r="A11" s="3" t="s">
        <v>7</v>
      </c>
      <c r="B11" s="3" t="s">
        <v>8</v>
      </c>
      <c r="C11" s="3" t="s">
        <v>27</v>
      </c>
      <c r="D11" s="3" t="s">
        <v>9</v>
      </c>
      <c r="E11" s="3" t="s">
        <v>10</v>
      </c>
      <c r="F11" s="3" t="s">
        <v>11</v>
      </c>
      <c r="G11" s="3" t="s">
        <v>144</v>
      </c>
      <c r="H11" s="5">
        <f>_xlfn.XLOOKUP(C11,[1]REP_EPG034_EjecucionPresupuesta!$C:$C,[1]REP_EPG034_EjecucionPresupuesta!$Q:$Q)</f>
        <v>9187891</v>
      </c>
    </row>
    <row r="12" spans="1:8" x14ac:dyDescent="0.25">
      <c r="A12" s="3" t="s">
        <v>7</v>
      </c>
      <c r="B12" s="3" t="s">
        <v>8</v>
      </c>
      <c r="C12" s="3" t="s">
        <v>28</v>
      </c>
      <c r="D12" s="3" t="s">
        <v>9</v>
      </c>
      <c r="E12" s="3" t="s">
        <v>10</v>
      </c>
      <c r="F12" s="3" t="s">
        <v>11</v>
      </c>
      <c r="G12" s="3" t="s">
        <v>50</v>
      </c>
      <c r="H12" s="5">
        <f>_xlfn.XLOOKUP(C12,[1]REP_EPG034_EjecucionPresupuesta!$C:$C,[1]REP_EPG034_EjecucionPresupuesta!$Q:$Q)</f>
        <v>1537768544</v>
      </c>
    </row>
    <row r="13" spans="1:8" x14ac:dyDescent="0.25">
      <c r="A13" s="3" t="s">
        <v>7</v>
      </c>
      <c r="B13" s="3" t="s">
        <v>8</v>
      </c>
      <c r="C13" s="3" t="s">
        <v>29</v>
      </c>
      <c r="D13" s="3" t="s">
        <v>9</v>
      </c>
      <c r="E13" s="3" t="s">
        <v>10</v>
      </c>
      <c r="F13" s="3" t="s">
        <v>11</v>
      </c>
      <c r="G13" s="3" t="s">
        <v>51</v>
      </c>
      <c r="H13" s="5">
        <f>_xlfn.XLOOKUP(C13,[1]REP_EPG034_EjecucionPresupuesta!$C:$C,[1]REP_EPG034_EjecucionPresupuesta!$Q:$Q)</f>
        <v>1046739807</v>
      </c>
    </row>
    <row r="14" spans="1:8" x14ac:dyDescent="0.25">
      <c r="A14" s="3" t="s">
        <v>7</v>
      </c>
      <c r="B14" s="3" t="s">
        <v>8</v>
      </c>
      <c r="C14" s="3" t="s">
        <v>30</v>
      </c>
      <c r="D14" s="3" t="s">
        <v>9</v>
      </c>
      <c r="E14" s="3" t="s">
        <v>10</v>
      </c>
      <c r="F14" s="3" t="s">
        <v>11</v>
      </c>
      <c r="G14" s="3" t="s">
        <v>52</v>
      </c>
      <c r="H14" s="5">
        <f>_xlfn.XLOOKUP(C14,[1]REP_EPG034_EjecucionPresupuesta!$C:$C,[1]REP_EPG034_EjecucionPresupuesta!$Q:$Q)</f>
        <v>109675853</v>
      </c>
    </row>
    <row r="15" spans="1:8" x14ac:dyDescent="0.25">
      <c r="A15" s="3" t="s">
        <v>7</v>
      </c>
      <c r="B15" s="3" t="s">
        <v>8</v>
      </c>
      <c r="C15" s="3" t="s">
        <v>31</v>
      </c>
      <c r="D15" s="3" t="s">
        <v>9</v>
      </c>
      <c r="E15" s="3" t="s">
        <v>10</v>
      </c>
      <c r="F15" s="3" t="s">
        <v>11</v>
      </c>
      <c r="G15" s="3" t="s">
        <v>53</v>
      </c>
      <c r="H15" s="5">
        <f>_xlfn.XLOOKUP(C15,[1]REP_EPG034_EjecucionPresupuesta!$C:$C,[1]REP_EPG034_EjecucionPresupuesta!$Q:$Q)</f>
        <v>3337171319</v>
      </c>
    </row>
    <row r="16" spans="1:8" x14ac:dyDescent="0.25">
      <c r="A16" s="3" t="s">
        <v>7</v>
      </c>
      <c r="B16" s="3" t="s">
        <v>8</v>
      </c>
      <c r="C16" s="3" t="s">
        <v>32</v>
      </c>
      <c r="D16" s="3" t="s">
        <v>9</v>
      </c>
      <c r="E16" s="3" t="s">
        <v>10</v>
      </c>
      <c r="F16" s="3" t="s">
        <v>11</v>
      </c>
      <c r="G16" s="3" t="s">
        <v>54</v>
      </c>
      <c r="H16" s="5">
        <f>_xlfn.XLOOKUP(C16,[1]REP_EPG034_EjecucionPresupuesta!$C:$C,[1]REP_EPG034_EjecucionPresupuesta!$Q:$Q)</f>
        <v>1601842233</v>
      </c>
    </row>
    <row r="17" spans="1:8" x14ac:dyDescent="0.25">
      <c r="A17" s="3" t="s">
        <v>7</v>
      </c>
      <c r="B17" s="3" t="s">
        <v>8</v>
      </c>
      <c r="C17" s="3" t="s">
        <v>33</v>
      </c>
      <c r="D17" s="3" t="s">
        <v>9</v>
      </c>
      <c r="E17" s="3" t="s">
        <v>10</v>
      </c>
      <c r="F17" s="3" t="s">
        <v>11</v>
      </c>
      <c r="G17" s="3" t="s">
        <v>145</v>
      </c>
      <c r="H17" s="5">
        <f>_xlfn.XLOOKUP(C17,[1]REP_EPG034_EjecucionPresupuesta!$C:$C,[1]REP_EPG034_EjecucionPresupuesta!$Q:$Q)</f>
        <v>4419141733</v>
      </c>
    </row>
    <row r="18" spans="1:8" x14ac:dyDescent="0.25">
      <c r="A18" s="3" t="s">
        <v>7</v>
      </c>
      <c r="B18" s="3" t="s">
        <v>8</v>
      </c>
      <c r="C18" s="3" t="s">
        <v>34</v>
      </c>
      <c r="D18" s="3" t="s">
        <v>9</v>
      </c>
      <c r="E18" s="3" t="s">
        <v>10</v>
      </c>
      <c r="F18" s="3" t="s">
        <v>11</v>
      </c>
      <c r="G18" s="3" t="s">
        <v>146</v>
      </c>
      <c r="H18" s="5">
        <f>_xlfn.XLOOKUP(C18,[1]REP_EPG034_EjecucionPresupuesta!$C:$C,[1]REP_EPG034_EjecucionPresupuesta!$Q:$Q)</f>
        <v>3130225395</v>
      </c>
    </row>
    <row r="19" spans="1:8" x14ac:dyDescent="0.25">
      <c r="A19" s="3" t="s">
        <v>7</v>
      </c>
      <c r="B19" s="3" t="s">
        <v>8</v>
      </c>
      <c r="C19" s="3" t="s">
        <v>35</v>
      </c>
      <c r="D19" s="3" t="s">
        <v>9</v>
      </c>
      <c r="E19" s="3" t="s">
        <v>10</v>
      </c>
      <c r="F19" s="3" t="s">
        <v>11</v>
      </c>
      <c r="G19" s="3" t="s">
        <v>85</v>
      </c>
      <c r="H19" s="5">
        <f>_xlfn.XLOOKUP(C19,[1]REP_EPG034_EjecucionPresupuesta!$C:$C,[1]REP_EPG034_EjecucionPresupuesta!$Q:$Q)</f>
        <v>3607234790</v>
      </c>
    </row>
    <row r="20" spans="1:8" x14ac:dyDescent="0.25">
      <c r="A20" s="3" t="s">
        <v>7</v>
      </c>
      <c r="B20" s="3" t="s">
        <v>8</v>
      </c>
      <c r="C20" s="3" t="s">
        <v>36</v>
      </c>
      <c r="D20" s="3" t="s">
        <v>9</v>
      </c>
      <c r="E20" s="3" t="s">
        <v>10</v>
      </c>
      <c r="F20" s="3" t="s">
        <v>11</v>
      </c>
      <c r="G20" s="3" t="s">
        <v>147</v>
      </c>
      <c r="H20" s="5">
        <f>_xlfn.XLOOKUP(C20,[1]REP_EPG034_EjecucionPresupuesta!$C:$C,[1]REP_EPG034_EjecucionPresupuesta!$Q:$Q)</f>
        <v>1598252582</v>
      </c>
    </row>
    <row r="21" spans="1:8" x14ac:dyDescent="0.25">
      <c r="A21" s="3" t="s">
        <v>7</v>
      </c>
      <c r="B21" s="3" t="s">
        <v>8</v>
      </c>
      <c r="C21" s="3" t="s">
        <v>37</v>
      </c>
      <c r="D21" s="3" t="s">
        <v>9</v>
      </c>
      <c r="E21" s="3" t="s">
        <v>10</v>
      </c>
      <c r="F21" s="3" t="s">
        <v>11</v>
      </c>
      <c r="G21" s="3" t="s">
        <v>55</v>
      </c>
      <c r="H21" s="5">
        <f>_xlfn.XLOOKUP(C21,[1]REP_EPG034_EjecucionPresupuesta!$C:$C,[1]REP_EPG034_EjecucionPresupuesta!$Q:$Q)</f>
        <v>897085772</v>
      </c>
    </row>
    <row r="22" spans="1:8" x14ac:dyDescent="0.25">
      <c r="A22" s="3" t="s">
        <v>7</v>
      </c>
      <c r="B22" s="3" t="s">
        <v>8</v>
      </c>
      <c r="C22" s="3" t="s">
        <v>38</v>
      </c>
      <c r="D22" s="3" t="s">
        <v>9</v>
      </c>
      <c r="E22" s="3" t="s">
        <v>10</v>
      </c>
      <c r="F22" s="3" t="s">
        <v>11</v>
      </c>
      <c r="G22" s="3" t="s">
        <v>56</v>
      </c>
      <c r="H22" s="5">
        <f>_xlfn.XLOOKUP(C22,[1]REP_EPG034_EjecucionPresupuesta!$C:$C,[1]REP_EPG034_EjecucionPresupuesta!$Q:$Q)</f>
        <v>1198689437</v>
      </c>
    </row>
    <row r="23" spans="1:8" x14ac:dyDescent="0.25">
      <c r="A23" s="3" t="s">
        <v>7</v>
      </c>
      <c r="B23" s="3" t="s">
        <v>8</v>
      </c>
      <c r="C23" s="3" t="s">
        <v>39</v>
      </c>
      <c r="D23" s="3" t="s">
        <v>9</v>
      </c>
      <c r="E23" s="3" t="s">
        <v>10</v>
      </c>
      <c r="F23" s="3" t="s">
        <v>11</v>
      </c>
      <c r="G23" s="3" t="s">
        <v>57</v>
      </c>
      <c r="H23" s="5">
        <f>_xlfn.XLOOKUP(C23,[1]REP_EPG034_EjecucionPresupuesta!$C:$C,[1]REP_EPG034_EjecucionPresupuesta!$Q:$Q)</f>
        <v>199781573</v>
      </c>
    </row>
    <row r="24" spans="1:8" x14ac:dyDescent="0.25">
      <c r="A24" s="3" t="s">
        <v>7</v>
      </c>
      <c r="B24" s="3" t="s">
        <v>8</v>
      </c>
      <c r="C24" s="3" t="s">
        <v>40</v>
      </c>
      <c r="D24" s="3" t="s">
        <v>9</v>
      </c>
      <c r="E24" s="3" t="s">
        <v>10</v>
      </c>
      <c r="F24" s="3" t="s">
        <v>11</v>
      </c>
      <c r="G24" s="3" t="s">
        <v>58</v>
      </c>
      <c r="H24" s="5">
        <f>_xlfn.XLOOKUP(C24,[1]REP_EPG034_EjecucionPresupuesta!$C:$C,[1]REP_EPG034_EjecucionPresupuesta!$Q:$Q)</f>
        <v>199781573</v>
      </c>
    </row>
    <row r="25" spans="1:8" x14ac:dyDescent="0.25">
      <c r="A25" s="3" t="s">
        <v>7</v>
      </c>
      <c r="B25" s="3" t="s">
        <v>8</v>
      </c>
      <c r="C25" s="3" t="s">
        <v>41</v>
      </c>
      <c r="D25" s="3" t="s">
        <v>9</v>
      </c>
      <c r="E25" s="3" t="s">
        <v>10</v>
      </c>
      <c r="F25" s="3" t="s">
        <v>11</v>
      </c>
      <c r="G25" s="3" t="s">
        <v>59</v>
      </c>
      <c r="H25" s="5">
        <f>_xlfn.XLOOKUP(C25,[1]REP_EPG034_EjecucionPresupuesta!$C:$C,[1]REP_EPG034_EjecucionPresupuesta!$Q:$Q)</f>
        <v>399563145</v>
      </c>
    </row>
    <row r="26" spans="1:8" x14ac:dyDescent="0.25">
      <c r="A26" s="3" t="s">
        <v>7</v>
      </c>
      <c r="B26" s="3" t="s">
        <v>8</v>
      </c>
      <c r="C26" s="3" t="s">
        <v>42</v>
      </c>
      <c r="D26" s="3" t="s">
        <v>9</v>
      </c>
      <c r="E26" s="3" t="s">
        <v>10</v>
      </c>
      <c r="F26" s="3" t="s">
        <v>11</v>
      </c>
      <c r="G26" s="3" t="s">
        <v>148</v>
      </c>
      <c r="H26" s="5">
        <f>_xlfn.XLOOKUP(C26,[1]REP_EPG034_EjecucionPresupuesta!$C:$C,[1]REP_EPG034_EjecucionPresupuesta!$Q:$Q)</f>
        <v>2068668931</v>
      </c>
    </row>
    <row r="27" spans="1:8" x14ac:dyDescent="0.25">
      <c r="A27" s="3" t="s">
        <v>7</v>
      </c>
      <c r="B27" s="3" t="s">
        <v>8</v>
      </c>
      <c r="C27" s="3" t="s">
        <v>43</v>
      </c>
      <c r="D27" s="3" t="s">
        <v>9</v>
      </c>
      <c r="E27" s="3" t="s">
        <v>10</v>
      </c>
      <c r="F27" s="3" t="s">
        <v>11</v>
      </c>
      <c r="G27" s="3" t="s">
        <v>60</v>
      </c>
      <c r="H27" s="5">
        <f>_xlfn.XLOOKUP(C27,[1]REP_EPG034_EjecucionPresupuesta!$C:$C,[1]REP_EPG034_EjecucionPresupuesta!$Q:$Q)</f>
        <v>293940000</v>
      </c>
    </row>
    <row r="28" spans="1:8" x14ac:dyDescent="0.25">
      <c r="A28" s="3" t="s">
        <v>7</v>
      </c>
      <c r="B28" s="3" t="s">
        <v>8</v>
      </c>
      <c r="C28" s="3" t="s">
        <v>44</v>
      </c>
      <c r="D28" s="3" t="s">
        <v>9</v>
      </c>
      <c r="E28" s="3" t="s">
        <v>10</v>
      </c>
      <c r="F28" s="3" t="s">
        <v>11</v>
      </c>
      <c r="G28" s="3" t="s">
        <v>61</v>
      </c>
      <c r="H28" s="5">
        <f>_xlfn.XLOOKUP(C28,[1]REP_EPG034_EjecucionPresupuesta!$C:$C,[1]REP_EPG034_EjecucionPresupuesta!$Q:$Q)</f>
        <v>264329919</v>
      </c>
    </row>
    <row r="29" spans="1:8" x14ac:dyDescent="0.25">
      <c r="A29" s="3" t="s">
        <v>7</v>
      </c>
      <c r="B29" s="3" t="s">
        <v>8</v>
      </c>
      <c r="C29" s="3" t="s">
        <v>45</v>
      </c>
      <c r="D29" s="3" t="s">
        <v>9</v>
      </c>
      <c r="E29" s="3" t="s">
        <v>10</v>
      </c>
      <c r="F29" s="3" t="s">
        <v>11</v>
      </c>
      <c r="G29" s="3" t="s">
        <v>62</v>
      </c>
      <c r="H29" s="5">
        <f>_xlfn.XLOOKUP(C29,[1]REP_EPG034_EjecucionPresupuesta!$C:$C,[1]REP_EPG034_EjecucionPresupuesta!$Q:$Q)</f>
        <v>343294506</v>
      </c>
    </row>
    <row r="30" spans="1:8" x14ac:dyDescent="0.25">
      <c r="A30" s="3" t="s">
        <v>7</v>
      </c>
      <c r="B30" s="3" t="s">
        <v>8</v>
      </c>
      <c r="C30" s="3" t="s">
        <v>46</v>
      </c>
      <c r="D30" s="3" t="s">
        <v>9</v>
      </c>
      <c r="E30" s="3" t="s">
        <v>10</v>
      </c>
      <c r="F30" s="3" t="s">
        <v>11</v>
      </c>
      <c r="G30" s="3" t="s">
        <v>63</v>
      </c>
      <c r="H30" s="5">
        <f>_xlfn.XLOOKUP(C30,[1]REP_EPG034_EjecucionPresupuesta!$C:$C,[1]REP_EPG034_EjecucionPresupuesta!$Q:$Q)</f>
        <v>1076081644</v>
      </c>
    </row>
    <row r="31" spans="1:8" ht="15" customHeight="1" x14ac:dyDescent="0.25">
      <c r="A31" s="13"/>
      <c r="B31" s="9"/>
      <c r="C31" s="9" t="s">
        <v>77</v>
      </c>
      <c r="D31" s="11"/>
      <c r="E31" s="9"/>
      <c r="F31" s="9"/>
      <c r="G31" s="9" t="s">
        <v>12</v>
      </c>
      <c r="H31" s="12">
        <f>SUM(H32:H59)</f>
        <v>22188500000</v>
      </c>
    </row>
    <row r="32" spans="1:8" x14ac:dyDescent="0.25">
      <c r="A32" s="3" t="s">
        <v>7</v>
      </c>
      <c r="B32" s="3" t="s">
        <v>8</v>
      </c>
      <c r="C32" s="3" t="s">
        <v>106</v>
      </c>
      <c r="D32" s="3" t="s">
        <v>9</v>
      </c>
      <c r="E32" s="3" t="s">
        <v>10</v>
      </c>
      <c r="F32" s="3" t="s">
        <v>11</v>
      </c>
      <c r="G32" s="3" t="s">
        <v>86</v>
      </c>
      <c r="H32" s="5">
        <f>_xlfn.XLOOKUP(C32,[1]REP_EPG034_EjecucionPresupuesta!$C:$C,[1]REP_EPG034_EjecucionPresupuesta!$Q:$Q)</f>
        <v>12189917</v>
      </c>
    </row>
    <row r="33" spans="1:8" ht="22.5" x14ac:dyDescent="0.25">
      <c r="A33" s="3" t="s">
        <v>7</v>
      </c>
      <c r="B33" s="3" t="s">
        <v>8</v>
      </c>
      <c r="C33" s="3" t="s">
        <v>107</v>
      </c>
      <c r="D33" s="3" t="s">
        <v>9</v>
      </c>
      <c r="E33" s="3" t="s">
        <v>10</v>
      </c>
      <c r="F33" s="3" t="s">
        <v>11</v>
      </c>
      <c r="G33" s="3" t="s">
        <v>87</v>
      </c>
      <c r="H33" s="5">
        <f>_xlfn.XLOOKUP(C33,[1]REP_EPG034_EjecucionPresupuesta!$C:$C,[1]REP_EPG034_EjecucionPresupuesta!$Q:$Q)</f>
        <v>12600000</v>
      </c>
    </row>
    <row r="34" spans="1:8" x14ac:dyDescent="0.25">
      <c r="A34" s="3" t="s">
        <v>7</v>
      </c>
      <c r="B34" s="3" t="s">
        <v>8</v>
      </c>
      <c r="C34" s="3" t="s">
        <v>154</v>
      </c>
      <c r="D34" s="3" t="s">
        <v>9</v>
      </c>
      <c r="E34" s="3" t="s">
        <v>10</v>
      </c>
      <c r="F34" s="3" t="s">
        <v>11</v>
      </c>
      <c r="G34" s="3" t="s">
        <v>159</v>
      </c>
      <c r="H34" s="5">
        <f>_xlfn.XLOOKUP(C34,[1]REP_EPG034_EjecucionPresupuesta!$C:$C,[1]REP_EPG034_EjecucionPresupuesta!$Q:$Q)</f>
        <v>101106899</v>
      </c>
    </row>
    <row r="35" spans="1:8" x14ac:dyDescent="0.25">
      <c r="A35" s="3" t="s">
        <v>7</v>
      </c>
      <c r="B35" s="3" t="s">
        <v>8</v>
      </c>
      <c r="C35" s="3" t="s">
        <v>108</v>
      </c>
      <c r="D35" s="3" t="s">
        <v>9</v>
      </c>
      <c r="E35" s="3" t="s">
        <v>10</v>
      </c>
      <c r="F35" s="3" t="s">
        <v>11</v>
      </c>
      <c r="G35" s="3" t="s">
        <v>88</v>
      </c>
      <c r="H35" s="5">
        <f>_xlfn.XLOOKUP(C35,[1]REP_EPG034_EjecucionPresupuesta!$C:$C,[1]REP_EPG034_EjecucionPresupuesta!$Q:$Q)</f>
        <v>287113407</v>
      </c>
    </row>
    <row r="36" spans="1:8" x14ac:dyDescent="0.25">
      <c r="A36" s="3" t="s">
        <v>7</v>
      </c>
      <c r="B36" s="3" t="s">
        <v>8</v>
      </c>
      <c r="C36" s="3" t="s">
        <v>155</v>
      </c>
      <c r="D36" s="3" t="s">
        <v>9</v>
      </c>
      <c r="E36" s="3" t="s">
        <v>10</v>
      </c>
      <c r="F36" s="3" t="s">
        <v>11</v>
      </c>
      <c r="G36" s="3" t="s">
        <v>160</v>
      </c>
      <c r="H36" s="5">
        <f>_xlfn.XLOOKUP(C36,[1]REP_EPG034_EjecucionPresupuesta!$C:$C,[1]REP_EPG034_EjecucionPresupuesta!$Q:$Q)</f>
        <v>187181786</v>
      </c>
    </row>
    <row r="37" spans="1:8" ht="22.5" x14ac:dyDescent="0.25">
      <c r="A37" s="3" t="s">
        <v>7</v>
      </c>
      <c r="B37" s="3" t="s">
        <v>8</v>
      </c>
      <c r="C37" s="3" t="s">
        <v>109</v>
      </c>
      <c r="D37" s="3" t="s">
        <v>9</v>
      </c>
      <c r="E37" s="3" t="s">
        <v>10</v>
      </c>
      <c r="F37" s="3" t="s">
        <v>11</v>
      </c>
      <c r="G37" s="3" t="s">
        <v>161</v>
      </c>
      <c r="H37" s="5">
        <f>_xlfn.XLOOKUP(C37,[1]REP_EPG034_EjecucionPresupuesta!$C:$C,[1]REP_EPG034_EjecucionPresupuesta!$Q:$Q)</f>
        <v>45724762</v>
      </c>
    </row>
    <row r="38" spans="1:8" ht="22.5" x14ac:dyDescent="0.25">
      <c r="A38" s="3" t="s">
        <v>7</v>
      </c>
      <c r="B38" s="3" t="s">
        <v>8</v>
      </c>
      <c r="C38" s="3" t="s">
        <v>110</v>
      </c>
      <c r="D38" s="3" t="s">
        <v>9</v>
      </c>
      <c r="E38" s="3" t="s">
        <v>10</v>
      </c>
      <c r="F38" s="3" t="s">
        <v>11</v>
      </c>
      <c r="G38" s="3" t="s">
        <v>89</v>
      </c>
      <c r="H38" s="5">
        <f>_xlfn.XLOOKUP(C38,[1]REP_EPG034_EjecucionPresupuesta!$C:$C,[1]REP_EPG034_EjecucionPresupuesta!$Q:$Q)</f>
        <v>59090239</v>
      </c>
    </row>
    <row r="39" spans="1:8" ht="22.5" x14ac:dyDescent="0.25">
      <c r="A39" s="3" t="s">
        <v>7</v>
      </c>
      <c r="B39" s="3" t="s">
        <v>8</v>
      </c>
      <c r="C39" s="3" t="s">
        <v>111</v>
      </c>
      <c r="D39" s="3" t="s">
        <v>9</v>
      </c>
      <c r="E39" s="3" t="s">
        <v>10</v>
      </c>
      <c r="F39" s="3" t="s">
        <v>11</v>
      </c>
      <c r="G39" s="3" t="s">
        <v>90</v>
      </c>
      <c r="H39" s="5">
        <f>_xlfn.XLOOKUP(C39,[1]REP_EPG034_EjecucionPresupuesta!$C:$C,[1]REP_EPG034_EjecucionPresupuesta!$Q:$Q)</f>
        <v>257361230</v>
      </c>
    </row>
    <row r="40" spans="1:8" x14ac:dyDescent="0.25">
      <c r="A40" s="3" t="s">
        <v>7</v>
      </c>
      <c r="B40" s="3" t="s">
        <v>8</v>
      </c>
      <c r="C40" s="3" t="s">
        <v>156</v>
      </c>
      <c r="D40" s="3" t="s">
        <v>9</v>
      </c>
      <c r="E40" s="3" t="s">
        <v>10</v>
      </c>
      <c r="F40" s="3" t="s">
        <v>11</v>
      </c>
      <c r="G40" s="3" t="s">
        <v>162</v>
      </c>
      <c r="H40" s="5">
        <f>_xlfn.XLOOKUP(C40,[1]REP_EPG034_EjecucionPresupuesta!$C:$C,[1]REP_EPG034_EjecucionPresupuesta!$Q:$Q)</f>
        <v>34869947</v>
      </c>
    </row>
    <row r="41" spans="1:8" x14ac:dyDescent="0.25">
      <c r="A41" s="3" t="s">
        <v>7</v>
      </c>
      <c r="B41" s="3" t="s">
        <v>8</v>
      </c>
      <c r="C41" s="3" t="s">
        <v>112</v>
      </c>
      <c r="D41" s="3" t="s">
        <v>9</v>
      </c>
      <c r="E41" s="3" t="s">
        <v>10</v>
      </c>
      <c r="F41" s="3" t="s">
        <v>11</v>
      </c>
      <c r="G41" s="3" t="s">
        <v>91</v>
      </c>
      <c r="H41" s="5">
        <f>_xlfn.XLOOKUP(C41,[1]REP_EPG034_EjecucionPresupuesta!$C:$C,[1]REP_EPG034_EjecucionPresupuesta!$Q:$Q)</f>
        <v>107002804</v>
      </c>
    </row>
    <row r="42" spans="1:8" x14ac:dyDescent="0.25">
      <c r="A42" s="3" t="s">
        <v>7</v>
      </c>
      <c r="B42" s="3" t="s">
        <v>8</v>
      </c>
      <c r="C42" s="3" t="s">
        <v>157</v>
      </c>
      <c r="D42" s="3" t="s">
        <v>9</v>
      </c>
      <c r="E42" s="3">
        <v>11</v>
      </c>
      <c r="F42" s="3" t="s">
        <v>11</v>
      </c>
      <c r="G42" s="3" t="s">
        <v>163</v>
      </c>
      <c r="H42" s="5">
        <f>_xlfn.XLOOKUP(C42,[1]REP_EPG034_EjecucionPresupuesta!$C:$C,[1]REP_EPG034_EjecucionPresupuesta!$Q:$Q)</f>
        <v>78743268</v>
      </c>
    </row>
    <row r="43" spans="1:8" x14ac:dyDescent="0.25">
      <c r="A43" s="3" t="s">
        <v>7</v>
      </c>
      <c r="B43" s="3" t="s">
        <v>8</v>
      </c>
      <c r="C43" s="3" t="s">
        <v>158</v>
      </c>
      <c r="D43" s="3" t="s">
        <v>9</v>
      </c>
      <c r="E43" s="3">
        <v>11</v>
      </c>
      <c r="F43" s="3" t="s">
        <v>11</v>
      </c>
      <c r="G43" s="3" t="s">
        <v>164</v>
      </c>
      <c r="H43" s="5">
        <f>_xlfn.XLOOKUP(C43,[1]REP_EPG034_EjecucionPresupuesta!$C:$C,[1]REP_EPG034_EjecucionPresupuesta!$Q:$Q)</f>
        <v>23628025</v>
      </c>
    </row>
    <row r="44" spans="1:8" x14ac:dyDescent="0.25">
      <c r="A44" s="3" t="s">
        <v>7</v>
      </c>
      <c r="B44" s="3" t="s">
        <v>8</v>
      </c>
      <c r="C44" s="3" t="s">
        <v>113</v>
      </c>
      <c r="D44" s="3" t="s">
        <v>9</v>
      </c>
      <c r="E44" s="3">
        <v>11</v>
      </c>
      <c r="F44" s="3" t="s">
        <v>11</v>
      </c>
      <c r="G44" s="3" t="s">
        <v>92</v>
      </c>
      <c r="H44" s="5">
        <f>_xlfn.XLOOKUP(C44,[1]REP_EPG034_EjecucionPresupuesta!$C:$C,[1]REP_EPG034_EjecucionPresupuesta!$Q:$Q)</f>
        <v>236029979</v>
      </c>
    </row>
    <row r="45" spans="1:8" x14ac:dyDescent="0.25">
      <c r="A45" s="3" t="s">
        <v>7</v>
      </c>
      <c r="B45" s="3" t="s">
        <v>8</v>
      </c>
      <c r="C45" s="3" t="s">
        <v>114</v>
      </c>
      <c r="D45" s="3" t="s">
        <v>9</v>
      </c>
      <c r="E45" s="3">
        <v>11</v>
      </c>
      <c r="F45" s="3" t="s">
        <v>11</v>
      </c>
      <c r="G45" s="3" t="s">
        <v>93</v>
      </c>
      <c r="H45" s="5">
        <f>_xlfn.XLOOKUP(C45,[1]REP_EPG034_EjecucionPresupuesta!$C:$C,[1]REP_EPG034_EjecucionPresupuesta!$Q:$Q)</f>
        <v>1286016487</v>
      </c>
    </row>
    <row r="46" spans="1:8" x14ac:dyDescent="0.25">
      <c r="A46" s="3" t="s">
        <v>7</v>
      </c>
      <c r="B46" s="3" t="s">
        <v>8</v>
      </c>
      <c r="C46" s="3" t="s">
        <v>115</v>
      </c>
      <c r="D46" s="3" t="s">
        <v>9</v>
      </c>
      <c r="E46" s="3">
        <v>11</v>
      </c>
      <c r="F46" s="3" t="s">
        <v>11</v>
      </c>
      <c r="G46" s="3" t="s">
        <v>94</v>
      </c>
      <c r="H46" s="5">
        <f>_xlfn.XLOOKUP(C46,[1]REP_EPG034_EjecucionPresupuesta!$C:$C,[1]REP_EPG034_EjecucionPresupuesta!$Q:$Q)</f>
        <v>164797243</v>
      </c>
    </row>
    <row r="47" spans="1:8" ht="22.5" x14ac:dyDescent="0.25">
      <c r="A47" s="3" t="s">
        <v>7</v>
      </c>
      <c r="B47" s="3" t="s">
        <v>8</v>
      </c>
      <c r="C47" s="3" t="s">
        <v>116</v>
      </c>
      <c r="D47" s="3" t="s">
        <v>9</v>
      </c>
      <c r="E47" s="3">
        <v>11</v>
      </c>
      <c r="F47" s="3" t="s">
        <v>11</v>
      </c>
      <c r="G47" s="3" t="s">
        <v>95</v>
      </c>
      <c r="H47" s="5">
        <f>_xlfn.XLOOKUP(C47,[1]REP_EPG034_EjecucionPresupuesta!$C:$C,[1]REP_EPG034_EjecucionPresupuesta!$Q:$Q)</f>
        <v>298807519</v>
      </c>
    </row>
    <row r="48" spans="1:8" x14ac:dyDescent="0.25">
      <c r="A48" s="3" t="s">
        <v>7</v>
      </c>
      <c r="B48" s="3" t="s">
        <v>8</v>
      </c>
      <c r="C48" s="3" t="s">
        <v>117</v>
      </c>
      <c r="D48" s="3" t="s">
        <v>9</v>
      </c>
      <c r="E48" s="3">
        <v>11</v>
      </c>
      <c r="F48" s="3" t="s">
        <v>11</v>
      </c>
      <c r="G48" s="3" t="s">
        <v>96</v>
      </c>
      <c r="H48" s="5">
        <f>_xlfn.XLOOKUP(C48,[1]REP_EPG034_EjecucionPresupuesta!$C:$C,[1]REP_EPG034_EjecucionPresupuesta!$Q:$Q)</f>
        <v>754608396</v>
      </c>
    </row>
    <row r="49" spans="1:8" x14ac:dyDescent="0.25">
      <c r="A49" s="3" t="s">
        <v>7</v>
      </c>
      <c r="B49" s="3" t="s">
        <v>8</v>
      </c>
      <c r="C49" s="3" t="s">
        <v>118</v>
      </c>
      <c r="D49" s="3" t="s">
        <v>9</v>
      </c>
      <c r="E49" s="3">
        <v>11</v>
      </c>
      <c r="F49" s="3" t="s">
        <v>11</v>
      </c>
      <c r="G49" s="3" t="s">
        <v>97</v>
      </c>
      <c r="H49" s="5">
        <f>_xlfn.XLOOKUP(C49,[1]REP_EPG034_EjecucionPresupuesta!$C:$C,[1]REP_EPG034_EjecucionPresupuesta!$Q:$Q)</f>
        <v>11101079782</v>
      </c>
    </row>
    <row r="50" spans="1:8" x14ac:dyDescent="0.25">
      <c r="A50" s="3" t="s">
        <v>7</v>
      </c>
      <c r="B50" s="3" t="s">
        <v>8</v>
      </c>
      <c r="C50" s="3" t="s">
        <v>119</v>
      </c>
      <c r="D50" s="3" t="s">
        <v>9</v>
      </c>
      <c r="E50" s="3">
        <v>11</v>
      </c>
      <c r="F50" s="3" t="s">
        <v>11</v>
      </c>
      <c r="G50" s="3" t="s">
        <v>98</v>
      </c>
      <c r="H50" s="5">
        <f>_xlfn.XLOOKUP(C50,[1]REP_EPG034_EjecucionPresupuesta!$C:$C,[1]REP_EPG034_EjecucionPresupuesta!$Q:$Q)</f>
        <v>209500152</v>
      </c>
    </row>
    <row r="51" spans="1:8" x14ac:dyDescent="0.25">
      <c r="A51" s="3" t="s">
        <v>7</v>
      </c>
      <c r="B51" s="3" t="s">
        <v>8</v>
      </c>
      <c r="C51" s="3" t="s">
        <v>120</v>
      </c>
      <c r="D51" s="3" t="s">
        <v>9</v>
      </c>
      <c r="E51" s="3">
        <v>11</v>
      </c>
      <c r="F51" s="3" t="s">
        <v>11</v>
      </c>
      <c r="G51" s="3" t="s">
        <v>99</v>
      </c>
      <c r="H51" s="5">
        <f>_xlfn.XLOOKUP(C51,[1]REP_EPG034_EjecucionPresupuesta!$C:$C,[1]REP_EPG034_EjecucionPresupuesta!$Q:$Q)</f>
        <v>863890334</v>
      </c>
    </row>
    <row r="52" spans="1:8" ht="22.5" x14ac:dyDescent="0.25">
      <c r="A52" s="3" t="s">
        <v>7</v>
      </c>
      <c r="B52" s="3" t="s">
        <v>8</v>
      </c>
      <c r="C52" s="3" t="s">
        <v>121</v>
      </c>
      <c r="D52" s="3" t="s">
        <v>9</v>
      </c>
      <c r="E52" s="3">
        <v>11</v>
      </c>
      <c r="F52" s="3" t="s">
        <v>11</v>
      </c>
      <c r="G52" s="3" t="s">
        <v>165</v>
      </c>
      <c r="H52" s="5">
        <f>_xlfn.XLOOKUP(C52,[1]REP_EPG034_EjecucionPresupuesta!$C:$C,[1]REP_EPG034_EjecucionPresupuesta!$Q:$Q)</f>
        <v>1299058894</v>
      </c>
    </row>
    <row r="53" spans="1:8" ht="22.5" x14ac:dyDescent="0.25">
      <c r="A53" s="3" t="s">
        <v>7</v>
      </c>
      <c r="B53" s="3" t="s">
        <v>8</v>
      </c>
      <c r="C53" s="3" t="s">
        <v>122</v>
      </c>
      <c r="D53" s="3" t="s">
        <v>9</v>
      </c>
      <c r="E53" s="3">
        <v>11</v>
      </c>
      <c r="F53" s="3" t="s">
        <v>11</v>
      </c>
      <c r="G53" s="3" t="s">
        <v>100</v>
      </c>
      <c r="H53" s="5">
        <f>_xlfn.XLOOKUP(C53,[1]REP_EPG034_EjecucionPresupuesta!$C:$C,[1]REP_EPG034_EjecucionPresupuesta!$Q:$Q)</f>
        <v>851501858</v>
      </c>
    </row>
    <row r="54" spans="1:8" x14ac:dyDescent="0.25">
      <c r="A54" s="3" t="s">
        <v>7</v>
      </c>
      <c r="B54" s="3" t="s">
        <v>8</v>
      </c>
      <c r="C54" s="3" t="s">
        <v>123</v>
      </c>
      <c r="D54" s="3" t="s">
        <v>9</v>
      </c>
      <c r="E54" s="3">
        <v>11</v>
      </c>
      <c r="F54" s="3" t="s">
        <v>11</v>
      </c>
      <c r="G54" s="3" t="s">
        <v>101</v>
      </c>
      <c r="H54" s="5">
        <f>_xlfn.XLOOKUP(C54,[1]REP_EPG034_EjecucionPresupuesta!$C:$C,[1]REP_EPG034_EjecucionPresupuesta!$Q:$Q)</f>
        <v>1114835766</v>
      </c>
    </row>
    <row r="55" spans="1:8" ht="22.5" x14ac:dyDescent="0.25">
      <c r="A55" s="3" t="s">
        <v>7</v>
      </c>
      <c r="B55" s="3" t="s">
        <v>8</v>
      </c>
      <c r="C55" s="3" t="s">
        <v>124</v>
      </c>
      <c r="D55" s="3" t="s">
        <v>9</v>
      </c>
      <c r="E55" s="3">
        <v>11</v>
      </c>
      <c r="F55" s="3" t="s">
        <v>11</v>
      </c>
      <c r="G55" s="3" t="s">
        <v>102</v>
      </c>
      <c r="H55" s="5">
        <f>_xlfn.XLOOKUP(C55,[1]REP_EPG034_EjecucionPresupuesta!$C:$C,[1]REP_EPG034_EjecucionPresupuesta!$Q:$Q)</f>
        <v>15478000</v>
      </c>
    </row>
    <row r="56" spans="1:8" s="16" customFormat="1" x14ac:dyDescent="0.25">
      <c r="A56" s="3" t="s">
        <v>7</v>
      </c>
      <c r="B56" s="3" t="s">
        <v>8</v>
      </c>
      <c r="C56" s="3" t="s">
        <v>125</v>
      </c>
      <c r="D56" s="3" t="s">
        <v>9</v>
      </c>
      <c r="E56" s="3">
        <v>11</v>
      </c>
      <c r="F56" s="3" t="s">
        <v>11</v>
      </c>
      <c r="G56" s="3" t="s">
        <v>103</v>
      </c>
      <c r="H56" s="5">
        <f>_xlfn.XLOOKUP(C56,[1]REP_EPG034_EjecucionPresupuesta!$C:$C,[1]REP_EPG034_EjecucionPresupuesta!$Q:$Q)</f>
        <v>1834466482</v>
      </c>
    </row>
    <row r="57" spans="1:8" s="16" customFormat="1" x14ac:dyDescent="0.25">
      <c r="A57" s="3" t="s">
        <v>7</v>
      </c>
      <c r="B57" s="3" t="s">
        <v>8</v>
      </c>
      <c r="C57" s="3" t="s">
        <v>126</v>
      </c>
      <c r="D57" s="3" t="s">
        <v>9</v>
      </c>
      <c r="E57" s="3">
        <v>11</v>
      </c>
      <c r="F57" s="3" t="s">
        <v>11</v>
      </c>
      <c r="G57" s="3" t="s">
        <v>104</v>
      </c>
      <c r="H57" s="5">
        <f>_xlfn.XLOOKUP(C57,[1]REP_EPG034_EjecucionPresupuesta!$C:$C,[1]REP_EPG034_EjecucionPresupuesta!$Q:$Q)</f>
        <v>636792812</v>
      </c>
    </row>
    <row r="58" spans="1:8" s="16" customFormat="1" ht="22.5" x14ac:dyDescent="0.25">
      <c r="A58" s="3" t="s">
        <v>7</v>
      </c>
      <c r="B58" s="3" t="s">
        <v>8</v>
      </c>
      <c r="C58" s="3" t="s">
        <v>127</v>
      </c>
      <c r="D58" s="3" t="s">
        <v>9</v>
      </c>
      <c r="E58" s="3">
        <v>11</v>
      </c>
      <c r="F58" s="3" t="s">
        <v>11</v>
      </c>
      <c r="G58" s="3" t="s">
        <v>105</v>
      </c>
      <c r="H58" s="5">
        <f>_xlfn.XLOOKUP(C58,[1]REP_EPG034_EjecucionPresupuesta!$C:$C,[1]REP_EPG034_EjecucionPresupuesta!$Q:$Q)</f>
        <v>127134000</v>
      </c>
    </row>
    <row r="59" spans="1:8" s="16" customFormat="1" x14ac:dyDescent="0.25">
      <c r="A59" s="3" t="s">
        <v>7</v>
      </c>
      <c r="B59" s="3" t="s">
        <v>8</v>
      </c>
      <c r="C59" s="3" t="s">
        <v>64</v>
      </c>
      <c r="D59" s="3" t="s">
        <v>9</v>
      </c>
      <c r="E59" s="3">
        <v>11</v>
      </c>
      <c r="F59" s="3" t="s">
        <v>11</v>
      </c>
      <c r="G59" s="3" t="s">
        <v>65</v>
      </c>
      <c r="H59" s="5">
        <f>_xlfn.XLOOKUP(C59,[1]REP_EPG034_EjecucionPresupuesta!$C:$C,[1]REP_EPG034_EjecucionPresupuesta!$Q:$Q)</f>
        <v>187890012</v>
      </c>
    </row>
    <row r="60" spans="1:8" ht="15" customHeight="1" x14ac:dyDescent="0.25">
      <c r="A60" s="13"/>
      <c r="B60" s="9"/>
      <c r="C60" s="9" t="s">
        <v>78</v>
      </c>
      <c r="D60" s="11"/>
      <c r="E60" s="9"/>
      <c r="F60" s="9"/>
      <c r="G60" s="9" t="s">
        <v>79</v>
      </c>
      <c r="H60" s="12">
        <f>+H61+H62</f>
        <v>275100000</v>
      </c>
    </row>
    <row r="61" spans="1:8" x14ac:dyDescent="0.25">
      <c r="A61" s="3" t="s">
        <v>7</v>
      </c>
      <c r="B61" s="3" t="s">
        <v>8</v>
      </c>
      <c r="C61" s="3" t="s">
        <v>66</v>
      </c>
      <c r="D61" s="3" t="s">
        <v>9</v>
      </c>
      <c r="E61" s="3" t="s">
        <v>10</v>
      </c>
      <c r="F61" s="3" t="s">
        <v>11</v>
      </c>
      <c r="G61" s="3" t="s">
        <v>67</v>
      </c>
      <c r="H61" s="5">
        <f>_xlfn.XLOOKUP(C61,[1]REP_EPG034_EjecucionPresupuesta!$C:$C,[1]REP_EPG034_EjecucionPresupuesta!$Q:$Q)</f>
        <v>165056861</v>
      </c>
    </row>
    <row r="62" spans="1:8" x14ac:dyDescent="0.25">
      <c r="A62" s="3" t="s">
        <v>7</v>
      </c>
      <c r="B62" s="3" t="s">
        <v>8</v>
      </c>
      <c r="C62" s="3" t="s">
        <v>166</v>
      </c>
      <c r="D62" s="3" t="s">
        <v>9</v>
      </c>
      <c r="E62" s="3" t="s">
        <v>10</v>
      </c>
      <c r="F62" s="3" t="s">
        <v>11</v>
      </c>
      <c r="G62" s="3" t="s">
        <v>167</v>
      </c>
      <c r="H62" s="5">
        <f>_xlfn.XLOOKUP(C62,[1]REP_EPG034_EjecucionPresupuesta!$C:$C,[1]REP_EPG034_EjecucionPresupuesta!$Q:$Q)</f>
        <v>110043139</v>
      </c>
    </row>
    <row r="63" spans="1:8" ht="15" customHeight="1" x14ac:dyDescent="0.25">
      <c r="A63" s="13" t="s">
        <v>7</v>
      </c>
      <c r="B63" s="9" t="s">
        <v>8</v>
      </c>
      <c r="C63" s="9" t="s">
        <v>81</v>
      </c>
      <c r="D63" s="11"/>
      <c r="E63" s="9"/>
      <c r="F63" s="9"/>
      <c r="G63" s="9" t="s">
        <v>80</v>
      </c>
      <c r="H63" s="12">
        <f>+H64+H65</f>
        <v>28063000</v>
      </c>
    </row>
    <row r="64" spans="1:8" x14ac:dyDescent="0.25">
      <c r="A64" s="3" t="s">
        <v>7</v>
      </c>
      <c r="B64" s="3" t="s">
        <v>8</v>
      </c>
      <c r="C64" s="3" t="s">
        <v>68</v>
      </c>
      <c r="D64" s="3" t="s">
        <v>9</v>
      </c>
      <c r="E64" s="3" t="s">
        <v>10</v>
      </c>
      <c r="F64" s="3" t="s">
        <v>11</v>
      </c>
      <c r="G64" s="3" t="s">
        <v>70</v>
      </c>
      <c r="H64" s="5">
        <f>_xlfn.XLOOKUP(C64,[1]REP_EPG034_EjecucionPresupuesta!$C:$C,[1]REP_EPG034_EjecucionPresupuesta!$Q:$Q)</f>
        <v>17144838</v>
      </c>
    </row>
    <row r="65" spans="1:8" x14ac:dyDescent="0.25">
      <c r="A65" s="3" t="s">
        <v>7</v>
      </c>
      <c r="B65" s="3" t="s">
        <v>8</v>
      </c>
      <c r="C65" s="3" t="s">
        <v>69</v>
      </c>
      <c r="D65" s="3" t="s">
        <v>9</v>
      </c>
      <c r="E65" s="3" t="s">
        <v>10</v>
      </c>
      <c r="F65" s="3" t="s">
        <v>11</v>
      </c>
      <c r="G65" s="3" t="s">
        <v>71</v>
      </c>
      <c r="H65" s="5">
        <f>_xlfn.XLOOKUP(C65,[1]REP_EPG034_EjecucionPresupuesta!$C:$C,[1]REP_EPG034_EjecucionPresupuesta!$Q:$Q)</f>
        <v>10918162</v>
      </c>
    </row>
    <row r="66" spans="1:8" ht="15" customHeight="1" x14ac:dyDescent="0.25">
      <c r="A66" s="26" t="s">
        <v>73</v>
      </c>
      <c r="B66" s="27"/>
      <c r="C66" s="27"/>
      <c r="D66" s="27"/>
      <c r="E66" s="27"/>
      <c r="F66" s="27"/>
      <c r="G66" s="28"/>
      <c r="H66" s="7">
        <f>+H63+H60+H31+H7</f>
        <v>85680637000</v>
      </c>
    </row>
    <row r="67" spans="1:8" ht="15" customHeight="1" x14ac:dyDescent="0.25">
      <c r="A67" s="29" t="s">
        <v>83</v>
      </c>
      <c r="B67" s="30"/>
      <c r="C67" s="30"/>
      <c r="D67" s="30"/>
      <c r="E67" s="30"/>
      <c r="F67" s="30"/>
      <c r="G67" s="31"/>
      <c r="H67" s="8">
        <f>+H66</f>
        <v>85680637000</v>
      </c>
    </row>
    <row r="68" spans="1:8" ht="6.75" customHeight="1" x14ac:dyDescent="0.25"/>
    <row r="69" spans="1:8" ht="7.5" customHeight="1" x14ac:dyDescent="0.25">
      <c r="A69" s="25"/>
      <c r="B69" s="25"/>
      <c r="C69" s="25"/>
      <c r="D69" s="25"/>
      <c r="E69" s="25"/>
      <c r="F69" s="25"/>
    </row>
    <row r="70" spans="1:8" x14ac:dyDescent="0.25">
      <c r="A70" s="24" t="s">
        <v>21</v>
      </c>
      <c r="B70" s="24"/>
      <c r="C70" s="24"/>
      <c r="D70" s="24"/>
      <c r="E70" s="24"/>
      <c r="F70" s="4"/>
    </row>
    <row r="71" spans="1:8" x14ac:dyDescent="0.25">
      <c r="A71" s="24" t="s">
        <v>22</v>
      </c>
      <c r="B71" s="24"/>
      <c r="C71" s="24"/>
      <c r="D71" s="24"/>
      <c r="E71" s="24"/>
      <c r="F71" s="24"/>
    </row>
    <row r="72" spans="1:8" x14ac:dyDescent="0.25">
      <c r="A72" s="24" t="s">
        <v>23</v>
      </c>
      <c r="B72" s="24"/>
      <c r="C72" s="24"/>
      <c r="D72" s="24"/>
      <c r="E72" s="24"/>
      <c r="F72" s="24"/>
    </row>
    <row r="74" spans="1:8" x14ac:dyDescent="0.25">
      <c r="A74" s="21" t="s">
        <v>168</v>
      </c>
      <c r="B74" s="21"/>
      <c r="C74" s="21"/>
      <c r="D74" s="21"/>
      <c r="E74" s="21"/>
      <c r="F74" s="21"/>
      <c r="G74" s="21"/>
      <c r="H74" s="21"/>
    </row>
    <row r="75" spans="1:8" x14ac:dyDescent="0.25">
      <c r="A75" s="21"/>
      <c r="B75" s="21"/>
      <c r="C75" s="21"/>
      <c r="D75" s="21"/>
      <c r="E75" s="21"/>
      <c r="F75" s="21"/>
      <c r="G75" s="21"/>
      <c r="H75" s="21"/>
    </row>
    <row r="76" spans="1:8" x14ac:dyDescent="0.25">
      <c r="A76" s="21"/>
      <c r="B76" s="21"/>
      <c r="C76" s="21"/>
      <c r="D76" s="21"/>
      <c r="E76" s="21"/>
      <c r="F76" s="21"/>
      <c r="G76" s="21"/>
      <c r="H76" s="21"/>
    </row>
  </sheetData>
  <mergeCells count="11">
    <mergeCell ref="A74:H76"/>
    <mergeCell ref="A3:H3"/>
    <mergeCell ref="A72:F72"/>
    <mergeCell ref="A1:H1"/>
    <mergeCell ref="A2:H2"/>
    <mergeCell ref="A69:F69"/>
    <mergeCell ref="A70:E70"/>
    <mergeCell ref="A71:F71"/>
    <mergeCell ref="A66:G66"/>
    <mergeCell ref="A67:G67"/>
    <mergeCell ref="A4:H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7" orientation="portrait" r:id="rId1"/>
  <ignoredErrors>
    <ignoredError sqref="E61 E8:E30 E32 E33:E41 E64:E65" numberStoredAsText="1"/>
    <ignoredError sqref="H31 H60 H63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B27B-1CDD-4090-99C5-C28D085AF533}">
  <dimension ref="A1:H29"/>
  <sheetViews>
    <sheetView showGridLines="0" view="pageBreakPreview" topLeftCell="A16" zoomScale="115" zoomScaleNormal="100" zoomScaleSheetLayoutView="115" workbookViewId="0">
      <selection activeCell="G19" sqref="G19"/>
    </sheetView>
  </sheetViews>
  <sheetFormatPr baseColWidth="10" defaultRowHeight="15" x14ac:dyDescent="0.25"/>
  <cols>
    <col min="1" max="1" width="7.28515625" style="1" bestFit="1" customWidth="1"/>
    <col min="2" max="2" width="10.140625" style="1" customWidth="1"/>
    <col min="3" max="3" width="19.28515625" style="1" customWidth="1"/>
    <col min="4" max="4" width="7.5703125" style="1" bestFit="1" customWidth="1"/>
    <col min="5" max="5" width="4.42578125" style="1" bestFit="1" customWidth="1"/>
    <col min="6" max="6" width="3.85546875" style="1" bestFit="1" customWidth="1"/>
    <col min="7" max="7" width="49.5703125" style="1" customWidth="1"/>
    <col min="8" max="8" width="20.28515625" style="1" bestFit="1" customWidth="1"/>
    <col min="9" max="16384" width="11.42578125" style="1"/>
  </cols>
  <sheetData>
    <row r="1" spans="1:8" ht="15.75" x14ac:dyDescent="0.25">
      <c r="A1" s="22" t="s">
        <v>18</v>
      </c>
      <c r="B1" s="23"/>
      <c r="C1" s="23"/>
      <c r="D1" s="23"/>
      <c r="E1" s="23"/>
      <c r="F1" s="23"/>
      <c r="G1" s="23"/>
      <c r="H1" s="23"/>
    </row>
    <row r="2" spans="1:8" ht="15.75" x14ac:dyDescent="0.25">
      <c r="A2" s="22" t="str">
        <f>+FUNCIONAMIENTO!A2</f>
        <v>PRESUPUESTO INICIAL 2024</v>
      </c>
      <c r="B2" s="23"/>
      <c r="C2" s="23"/>
      <c r="D2" s="23"/>
      <c r="E2" s="23"/>
      <c r="F2" s="23"/>
      <c r="G2" s="23"/>
      <c r="H2" s="23"/>
    </row>
    <row r="3" spans="1:8" ht="15.75" x14ac:dyDescent="0.25">
      <c r="A3" s="22" t="s">
        <v>72</v>
      </c>
      <c r="B3" s="23"/>
      <c r="C3" s="23"/>
      <c r="D3" s="23"/>
      <c r="E3" s="23"/>
      <c r="F3" s="23"/>
      <c r="G3" s="23"/>
      <c r="H3" s="23"/>
    </row>
    <row r="4" spans="1:8" ht="15.75" x14ac:dyDescent="0.25">
      <c r="A4" s="32" t="str">
        <f>+FUNCIONAMIENTO!A4</f>
        <v>DISTRIBUCION INICIAL DECRETO 2295 DE 2023</v>
      </c>
      <c r="B4" s="32"/>
      <c r="C4" s="32"/>
      <c r="D4" s="32"/>
      <c r="E4" s="32"/>
      <c r="F4" s="32"/>
      <c r="G4" s="32"/>
      <c r="H4" s="32"/>
    </row>
    <row r="7" spans="1:8" ht="30.75" customHeigh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19</v>
      </c>
    </row>
    <row r="8" spans="1:8" ht="33.75" x14ac:dyDescent="0.25">
      <c r="A8" s="33"/>
      <c r="B8" s="34"/>
      <c r="C8" s="9" t="s">
        <v>172</v>
      </c>
      <c r="D8" s="11"/>
      <c r="E8" s="11"/>
      <c r="F8" s="11"/>
      <c r="G8" s="9" t="s">
        <v>129</v>
      </c>
      <c r="H8" s="6">
        <f>SUM(H9:H9)</f>
        <v>20000000000</v>
      </c>
    </row>
    <row r="9" spans="1:8" ht="48" customHeight="1" x14ac:dyDescent="0.25">
      <c r="A9" s="3" t="s">
        <v>7</v>
      </c>
      <c r="B9" s="3" t="s">
        <v>8</v>
      </c>
      <c r="C9" s="20" t="s">
        <v>169</v>
      </c>
      <c r="D9" s="3" t="s">
        <v>9</v>
      </c>
      <c r="E9" s="3">
        <v>11</v>
      </c>
      <c r="F9" s="3" t="s">
        <v>13</v>
      </c>
      <c r="G9" s="3" t="s">
        <v>173</v>
      </c>
      <c r="H9" s="5">
        <v>20000000000</v>
      </c>
    </row>
    <row r="10" spans="1:8" s="16" customFormat="1" ht="33.75" x14ac:dyDescent="0.25">
      <c r="A10" s="33"/>
      <c r="B10" s="34"/>
      <c r="C10" s="9" t="s">
        <v>130</v>
      </c>
      <c r="D10" s="11"/>
      <c r="E10" s="11"/>
      <c r="F10" s="11"/>
      <c r="G10" s="9" t="s">
        <v>129</v>
      </c>
      <c r="H10" s="6">
        <f>SUM(H11:H11)</f>
        <v>13653134329</v>
      </c>
    </row>
    <row r="11" spans="1:8" s="16" customFormat="1" ht="48" customHeight="1" x14ac:dyDescent="0.25">
      <c r="A11" s="18" t="s">
        <v>7</v>
      </c>
      <c r="B11" s="18" t="s">
        <v>170</v>
      </c>
      <c r="C11" s="17" t="s">
        <v>171</v>
      </c>
      <c r="D11" s="3" t="s">
        <v>9</v>
      </c>
      <c r="E11" s="3">
        <v>11</v>
      </c>
      <c r="F11" s="3" t="s">
        <v>13</v>
      </c>
      <c r="G11" s="18" t="s">
        <v>174</v>
      </c>
      <c r="H11" s="19">
        <v>13653134329</v>
      </c>
    </row>
    <row r="12" spans="1:8" ht="33.75" x14ac:dyDescent="0.25">
      <c r="A12" s="33"/>
      <c r="B12" s="34"/>
      <c r="C12" s="9" t="s">
        <v>128</v>
      </c>
      <c r="D12" s="11"/>
      <c r="E12" s="11"/>
      <c r="F12" s="11"/>
      <c r="G12" s="9" t="s">
        <v>131</v>
      </c>
      <c r="H12" s="6">
        <f>+H13+H14+H15+H16+H17</f>
        <v>70978302363</v>
      </c>
    </row>
    <row r="13" spans="1:8" ht="45" x14ac:dyDescent="0.25">
      <c r="A13" s="3" t="s">
        <v>14</v>
      </c>
      <c r="B13" s="3" t="s">
        <v>15</v>
      </c>
      <c r="C13" s="3" t="s">
        <v>175</v>
      </c>
      <c r="D13" s="3" t="s">
        <v>16</v>
      </c>
      <c r="E13" s="3" t="s">
        <v>179</v>
      </c>
      <c r="F13" s="3" t="s">
        <v>13</v>
      </c>
      <c r="G13" s="3" t="s">
        <v>181</v>
      </c>
      <c r="H13" s="5">
        <v>398966817</v>
      </c>
    </row>
    <row r="14" spans="1:8" ht="45" x14ac:dyDescent="0.25">
      <c r="A14" s="3" t="s">
        <v>14</v>
      </c>
      <c r="B14" s="3" t="s">
        <v>15</v>
      </c>
      <c r="C14" s="3" t="s">
        <v>176</v>
      </c>
      <c r="D14" s="3" t="s">
        <v>16</v>
      </c>
      <c r="E14" s="3" t="s">
        <v>179</v>
      </c>
      <c r="F14" s="3" t="s">
        <v>13</v>
      </c>
      <c r="G14" s="3" t="s">
        <v>182</v>
      </c>
      <c r="H14" s="5">
        <v>11511886401</v>
      </c>
    </row>
    <row r="15" spans="1:8" ht="45" x14ac:dyDescent="0.25">
      <c r="A15" s="3" t="s">
        <v>14</v>
      </c>
      <c r="B15" s="3" t="s">
        <v>15</v>
      </c>
      <c r="C15" s="3" t="s">
        <v>177</v>
      </c>
      <c r="D15" s="3" t="s">
        <v>16</v>
      </c>
      <c r="E15" s="3" t="s">
        <v>179</v>
      </c>
      <c r="F15" s="3" t="s">
        <v>13</v>
      </c>
      <c r="G15" s="3" t="s">
        <v>183</v>
      </c>
      <c r="H15" s="5">
        <v>26363279722</v>
      </c>
    </row>
    <row r="16" spans="1:8" ht="45" x14ac:dyDescent="0.25">
      <c r="A16" s="3" t="s">
        <v>14</v>
      </c>
      <c r="B16" s="3" t="s">
        <v>15</v>
      </c>
      <c r="C16" s="3" t="s">
        <v>178</v>
      </c>
      <c r="D16" s="3" t="s">
        <v>16</v>
      </c>
      <c r="E16" s="3" t="s">
        <v>179</v>
      </c>
      <c r="F16" s="3" t="s">
        <v>13</v>
      </c>
      <c r="G16" s="3" t="s">
        <v>184</v>
      </c>
      <c r="H16" s="5">
        <v>1025049423</v>
      </c>
    </row>
    <row r="17" spans="1:8" ht="45" x14ac:dyDescent="0.25">
      <c r="A17" s="3" t="s">
        <v>14</v>
      </c>
      <c r="B17" s="3" t="s">
        <v>15</v>
      </c>
      <c r="C17" s="3" t="s">
        <v>177</v>
      </c>
      <c r="D17" s="3" t="s">
        <v>16</v>
      </c>
      <c r="E17" s="3" t="s">
        <v>180</v>
      </c>
      <c r="F17" s="3" t="s">
        <v>13</v>
      </c>
      <c r="G17" s="3" t="s">
        <v>183</v>
      </c>
      <c r="H17" s="5">
        <v>31679120000</v>
      </c>
    </row>
    <row r="18" spans="1:8" ht="33.75" x14ac:dyDescent="0.25">
      <c r="A18" s="33"/>
      <c r="B18" s="34"/>
      <c r="C18" s="9" t="s">
        <v>132</v>
      </c>
      <c r="D18" s="11"/>
      <c r="E18" s="11"/>
      <c r="F18" s="11"/>
      <c r="G18" s="9" t="s">
        <v>129</v>
      </c>
      <c r="H18" s="6">
        <f>SUM(H19:H22)</f>
        <v>24570915637</v>
      </c>
    </row>
    <row r="19" spans="1:8" ht="33.75" x14ac:dyDescent="0.25">
      <c r="A19" s="3" t="s">
        <v>14</v>
      </c>
      <c r="B19" s="3" t="s">
        <v>15</v>
      </c>
      <c r="C19" s="3" t="s">
        <v>185</v>
      </c>
      <c r="D19" s="3" t="s">
        <v>16</v>
      </c>
      <c r="E19" s="3">
        <v>20</v>
      </c>
      <c r="F19" s="3" t="s">
        <v>13</v>
      </c>
      <c r="G19" s="3" t="s">
        <v>189</v>
      </c>
      <c r="H19" s="5">
        <v>1205310687</v>
      </c>
    </row>
    <row r="20" spans="1:8" ht="33.75" x14ac:dyDescent="0.25">
      <c r="A20" s="3" t="s">
        <v>14</v>
      </c>
      <c r="B20" s="3" t="s">
        <v>15</v>
      </c>
      <c r="C20" s="3" t="s">
        <v>186</v>
      </c>
      <c r="D20" s="3" t="s">
        <v>16</v>
      </c>
      <c r="E20" s="3">
        <v>20</v>
      </c>
      <c r="F20" s="3" t="s">
        <v>13</v>
      </c>
      <c r="G20" s="3" t="s">
        <v>190</v>
      </c>
      <c r="H20" s="5">
        <v>7850535791</v>
      </c>
    </row>
    <row r="21" spans="1:8" ht="45" x14ac:dyDescent="0.25">
      <c r="A21" s="3" t="s">
        <v>14</v>
      </c>
      <c r="B21" s="3" t="s">
        <v>15</v>
      </c>
      <c r="C21" s="3" t="s">
        <v>187</v>
      </c>
      <c r="D21" s="3" t="s">
        <v>16</v>
      </c>
      <c r="E21" s="3">
        <v>20</v>
      </c>
      <c r="F21" s="3" t="s">
        <v>13</v>
      </c>
      <c r="G21" s="3" t="s">
        <v>191</v>
      </c>
      <c r="H21" s="5">
        <v>345540563</v>
      </c>
    </row>
    <row r="22" spans="1:8" ht="33.75" x14ac:dyDescent="0.25">
      <c r="A22" s="3" t="s">
        <v>14</v>
      </c>
      <c r="B22" s="3" t="s">
        <v>15</v>
      </c>
      <c r="C22" s="3" t="s">
        <v>188</v>
      </c>
      <c r="D22" s="3" t="s">
        <v>16</v>
      </c>
      <c r="E22" s="3">
        <v>20</v>
      </c>
      <c r="F22" s="3" t="s">
        <v>13</v>
      </c>
      <c r="G22" s="3" t="s">
        <v>192</v>
      </c>
      <c r="H22" s="5">
        <v>15169528596</v>
      </c>
    </row>
    <row r="23" spans="1:8" ht="15" customHeight="1" x14ac:dyDescent="0.25">
      <c r="A23" s="26" t="s">
        <v>17</v>
      </c>
      <c r="B23" s="27"/>
      <c r="C23" s="27"/>
      <c r="D23" s="27"/>
      <c r="E23" s="27"/>
      <c r="F23" s="27"/>
      <c r="G23" s="28"/>
      <c r="H23" s="7">
        <f>H18+H12+H8+H10</f>
        <v>129202352329</v>
      </c>
    </row>
    <row r="24" spans="1:8" ht="15" customHeight="1" x14ac:dyDescent="0.25">
      <c r="A24" s="29" t="s">
        <v>82</v>
      </c>
      <c r="B24" s="30"/>
      <c r="C24" s="30"/>
      <c r="D24" s="30"/>
      <c r="E24" s="30"/>
      <c r="F24" s="30"/>
      <c r="G24" s="31"/>
      <c r="H24" s="8">
        <f>+H23</f>
        <v>129202352329</v>
      </c>
    </row>
    <row r="25" spans="1:8" x14ac:dyDescent="0.25">
      <c r="H25" s="14"/>
    </row>
    <row r="26" spans="1:8" x14ac:dyDescent="0.25">
      <c r="A26" s="24" t="s">
        <v>20</v>
      </c>
      <c r="B26" s="24"/>
      <c r="C26" s="24"/>
      <c r="D26" s="24"/>
      <c r="E26" s="24"/>
      <c r="F26" s="24"/>
    </row>
    <row r="27" spans="1:8" x14ac:dyDescent="0.25">
      <c r="A27" s="24" t="s">
        <v>21</v>
      </c>
      <c r="B27" s="24"/>
      <c r="C27" s="24"/>
      <c r="D27" s="24"/>
      <c r="E27" s="24"/>
      <c r="F27" s="4"/>
    </row>
    <row r="28" spans="1:8" x14ac:dyDescent="0.25">
      <c r="A28" s="24" t="s">
        <v>22</v>
      </c>
      <c r="B28" s="24"/>
      <c r="C28" s="24"/>
      <c r="D28" s="24"/>
      <c r="E28" s="24"/>
      <c r="F28" s="24"/>
    </row>
    <row r="29" spans="1:8" x14ac:dyDescent="0.25">
      <c r="A29" s="24" t="s">
        <v>23</v>
      </c>
      <c r="B29" s="24"/>
      <c r="C29" s="24"/>
      <c r="D29" s="24"/>
      <c r="E29" s="24"/>
      <c r="F29" s="24"/>
    </row>
  </sheetData>
  <mergeCells count="14">
    <mergeCell ref="A3:H3"/>
    <mergeCell ref="A23:G23"/>
    <mergeCell ref="A1:H1"/>
    <mergeCell ref="A2:H2"/>
    <mergeCell ref="A4:H4"/>
    <mergeCell ref="A10:B10"/>
    <mergeCell ref="A8:B8"/>
    <mergeCell ref="A12:B12"/>
    <mergeCell ref="A18:B18"/>
    <mergeCell ref="A24:G24"/>
    <mergeCell ref="A26:F26"/>
    <mergeCell ref="A27:E27"/>
    <mergeCell ref="A28:F28"/>
    <mergeCell ref="A29:F29"/>
  </mergeCells>
  <pageMargins left="0.7" right="0.7" top="0.75" bottom="0.75" header="0.3" footer="0.3"/>
  <pageSetup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F6160-642D-4199-BB9B-C8CBFE04C3E8}">
  <dimension ref="A1:H22"/>
  <sheetViews>
    <sheetView showGridLines="0" tabSelected="1" view="pageBreakPreview" zoomScaleNormal="100" zoomScaleSheetLayoutView="100" workbookViewId="0">
      <selection activeCell="G19" sqref="G19"/>
    </sheetView>
  </sheetViews>
  <sheetFormatPr baseColWidth="10" defaultRowHeight="15" x14ac:dyDescent="0.25"/>
  <cols>
    <col min="1" max="2" width="10.140625" style="1" customWidth="1"/>
    <col min="3" max="3" width="18.28515625" style="1" customWidth="1"/>
    <col min="4" max="4" width="10.85546875" style="1" customWidth="1"/>
    <col min="5" max="5" width="7" style="1" bestFit="1" customWidth="1"/>
    <col min="6" max="6" width="3.85546875" style="1" bestFit="1" customWidth="1"/>
    <col min="7" max="7" width="49.140625" style="1" customWidth="1"/>
    <col min="8" max="8" width="19.5703125" style="1" bestFit="1" customWidth="1"/>
    <col min="9" max="16384" width="11.42578125" style="1"/>
  </cols>
  <sheetData>
    <row r="1" spans="1:8" ht="15.75" x14ac:dyDescent="0.25">
      <c r="A1" s="22" t="s">
        <v>18</v>
      </c>
      <c r="B1" s="23"/>
      <c r="C1" s="23"/>
      <c r="D1" s="23"/>
      <c r="E1" s="23"/>
      <c r="F1" s="23"/>
      <c r="G1" s="23"/>
      <c r="H1" s="23"/>
    </row>
    <row r="2" spans="1:8" ht="15.75" x14ac:dyDescent="0.25">
      <c r="A2" s="22" t="s">
        <v>149</v>
      </c>
      <c r="B2" s="23"/>
      <c r="C2" s="23"/>
      <c r="D2" s="23"/>
      <c r="E2" s="23"/>
      <c r="F2" s="23"/>
      <c r="G2" s="23"/>
      <c r="H2" s="23"/>
    </row>
    <row r="3" spans="1:8" ht="15.75" x14ac:dyDescent="0.25">
      <c r="A3" s="22" t="s">
        <v>74</v>
      </c>
      <c r="B3" s="23"/>
      <c r="C3" s="23"/>
      <c r="D3" s="23"/>
      <c r="E3" s="23"/>
      <c r="F3" s="23"/>
      <c r="G3" s="23"/>
      <c r="H3" s="23"/>
    </row>
    <row r="4" spans="1:8" ht="15.75" x14ac:dyDescent="0.25">
      <c r="A4" s="23" t="s">
        <v>133</v>
      </c>
      <c r="B4" s="23"/>
      <c r="C4" s="23"/>
      <c r="D4" s="23"/>
      <c r="E4" s="23"/>
      <c r="F4" s="23"/>
      <c r="G4" s="23"/>
      <c r="H4" s="23"/>
    </row>
    <row r="5" spans="1:8" ht="15.75" x14ac:dyDescent="0.25">
      <c r="A5" s="32" t="s">
        <v>134</v>
      </c>
      <c r="B5" s="32"/>
      <c r="C5" s="32"/>
      <c r="D5" s="32"/>
      <c r="E5" s="32"/>
      <c r="F5" s="32"/>
      <c r="G5" s="32"/>
      <c r="H5" s="32"/>
    </row>
    <row r="6" spans="1:8" ht="15.75" x14ac:dyDescent="0.25">
      <c r="A6" s="32" t="s">
        <v>150</v>
      </c>
      <c r="B6" s="32"/>
      <c r="C6" s="32"/>
      <c r="D6" s="32"/>
      <c r="E6" s="32"/>
      <c r="F6" s="32"/>
      <c r="G6" s="32"/>
      <c r="H6" s="32"/>
    </row>
    <row r="7" spans="1:8" s="16" customFormat="1" ht="15.75" x14ac:dyDescent="0.25">
      <c r="A7" s="32" t="s">
        <v>151</v>
      </c>
      <c r="B7" s="32"/>
      <c r="C7" s="32"/>
      <c r="D7" s="32"/>
      <c r="E7" s="32"/>
      <c r="F7" s="32"/>
      <c r="G7" s="32"/>
      <c r="H7" s="32"/>
    </row>
    <row r="9" spans="1:8" ht="30.75" customHeight="1" x14ac:dyDescent="0.2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19</v>
      </c>
    </row>
    <row r="10" spans="1:8" ht="15" customHeight="1" x14ac:dyDescent="0.25">
      <c r="A10" s="13"/>
      <c r="B10" s="9"/>
      <c r="C10" s="9" t="s">
        <v>135</v>
      </c>
      <c r="D10" s="11"/>
      <c r="E10" s="9"/>
      <c r="F10" s="9"/>
      <c r="G10" s="9" t="s">
        <v>136</v>
      </c>
      <c r="H10" s="12">
        <f>SUM(H11:H14)</f>
        <v>27014021956.459999</v>
      </c>
    </row>
    <row r="11" spans="1:8" ht="56.25" customHeight="1" x14ac:dyDescent="0.25">
      <c r="A11" s="3" t="s">
        <v>84</v>
      </c>
      <c r="B11" s="3" t="s">
        <v>8</v>
      </c>
      <c r="C11" s="3" t="s">
        <v>114</v>
      </c>
      <c r="D11" s="15" t="s">
        <v>137</v>
      </c>
      <c r="E11" s="3">
        <v>1132014</v>
      </c>
      <c r="F11" s="3" t="s">
        <v>13</v>
      </c>
      <c r="G11" s="3" t="s">
        <v>93</v>
      </c>
      <c r="H11" s="5">
        <v>2480318586.46</v>
      </c>
    </row>
    <row r="12" spans="1:8" ht="56.25" customHeight="1" x14ac:dyDescent="0.25">
      <c r="A12" s="3" t="s">
        <v>84</v>
      </c>
      <c r="B12" s="3" t="s">
        <v>8</v>
      </c>
      <c r="C12" s="3" t="s">
        <v>138</v>
      </c>
      <c r="D12" s="15" t="s">
        <v>137</v>
      </c>
      <c r="E12" s="3">
        <v>1132014</v>
      </c>
      <c r="F12" s="3" t="s">
        <v>13</v>
      </c>
      <c r="G12" s="3" t="s">
        <v>139</v>
      </c>
      <c r="H12" s="5">
        <v>1948768505</v>
      </c>
    </row>
    <row r="13" spans="1:8" ht="56.25" customHeight="1" x14ac:dyDescent="0.25">
      <c r="A13" s="3" t="s">
        <v>84</v>
      </c>
      <c r="B13" s="3" t="s">
        <v>8</v>
      </c>
      <c r="C13" s="3" t="s">
        <v>140</v>
      </c>
      <c r="D13" s="15" t="s">
        <v>137</v>
      </c>
      <c r="E13" s="3">
        <v>1132014</v>
      </c>
      <c r="F13" s="3" t="s">
        <v>13</v>
      </c>
      <c r="G13" s="3" t="s">
        <v>141</v>
      </c>
      <c r="H13" s="5">
        <v>81958384</v>
      </c>
    </row>
    <row r="14" spans="1:8" ht="56.25" customHeight="1" x14ac:dyDescent="0.25">
      <c r="A14" s="3" t="s">
        <v>84</v>
      </c>
      <c r="B14" s="3" t="s">
        <v>8</v>
      </c>
      <c r="C14" s="3" t="s">
        <v>142</v>
      </c>
      <c r="D14" s="15" t="s">
        <v>137</v>
      </c>
      <c r="E14" s="3">
        <v>1132014</v>
      </c>
      <c r="F14" s="3" t="s">
        <v>13</v>
      </c>
      <c r="G14" s="3" t="s">
        <v>143</v>
      </c>
      <c r="H14" s="5">
        <v>22502976481</v>
      </c>
    </row>
    <row r="15" spans="1:8" ht="15" customHeight="1" x14ac:dyDescent="0.25">
      <c r="A15" s="26" t="s">
        <v>73</v>
      </c>
      <c r="B15" s="27"/>
      <c r="C15" s="27"/>
      <c r="D15" s="27"/>
      <c r="E15" s="27"/>
      <c r="F15" s="27"/>
      <c r="G15" s="28"/>
      <c r="H15" s="7">
        <f>+H10</f>
        <v>27014021956.459999</v>
      </c>
    </row>
    <row r="16" spans="1:8" ht="15" customHeight="1" x14ac:dyDescent="0.25">
      <c r="A16" s="29" t="s">
        <v>83</v>
      </c>
      <c r="B16" s="30"/>
      <c r="C16" s="30"/>
      <c r="D16" s="30"/>
      <c r="E16" s="30"/>
      <c r="F16" s="30"/>
      <c r="G16" s="31"/>
      <c r="H16" s="8">
        <f>+H15</f>
        <v>27014021956.459999</v>
      </c>
    </row>
    <row r="18" spans="1:8" x14ac:dyDescent="0.25">
      <c r="A18" s="24" t="s">
        <v>20</v>
      </c>
      <c r="B18" s="24"/>
      <c r="C18" s="24"/>
      <c r="D18" s="24"/>
      <c r="E18" s="24"/>
      <c r="F18" s="24"/>
    </row>
    <row r="19" spans="1:8" x14ac:dyDescent="0.25">
      <c r="A19" s="24" t="s">
        <v>22</v>
      </c>
      <c r="B19" s="24"/>
      <c r="C19" s="24"/>
      <c r="D19" s="24"/>
      <c r="E19" s="24"/>
      <c r="F19" s="24"/>
    </row>
    <row r="20" spans="1:8" x14ac:dyDescent="0.25">
      <c r="A20" s="21"/>
      <c r="B20" s="21"/>
      <c r="C20" s="21"/>
      <c r="D20" s="21"/>
      <c r="E20" s="21"/>
      <c r="F20" s="21"/>
      <c r="G20" s="21"/>
      <c r="H20" s="21"/>
    </row>
    <row r="21" spans="1:8" x14ac:dyDescent="0.25">
      <c r="A21" s="21"/>
      <c r="B21" s="21"/>
      <c r="C21" s="21"/>
      <c r="D21" s="21"/>
      <c r="E21" s="21"/>
      <c r="F21" s="21"/>
      <c r="G21" s="21"/>
      <c r="H21" s="21"/>
    </row>
    <row r="22" spans="1:8" x14ac:dyDescent="0.25">
      <c r="A22" s="21"/>
      <c r="B22" s="21"/>
      <c r="C22" s="21"/>
      <c r="D22" s="21"/>
      <c r="E22" s="21"/>
      <c r="F22" s="21"/>
      <c r="G22" s="21"/>
      <c r="H22" s="21"/>
    </row>
  </sheetData>
  <mergeCells count="12">
    <mergeCell ref="A20:H22"/>
    <mergeCell ref="A18:F18"/>
    <mergeCell ref="A19:F19"/>
    <mergeCell ref="A4:H4"/>
    <mergeCell ref="A1:H1"/>
    <mergeCell ref="A2:H2"/>
    <mergeCell ref="A3:H3"/>
    <mergeCell ref="A5:H5"/>
    <mergeCell ref="A15:G15"/>
    <mergeCell ref="A16:G16"/>
    <mergeCell ref="A6:H6"/>
    <mergeCell ref="A7:H7"/>
  </mergeCells>
  <pageMargins left="0.7" right="0.7" top="0.75" bottom="0.75" header="0.3" footer="0.3"/>
  <pageSetup scale="6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cfb3877e-8e8c-46f6-9121-060281b93766">
      <Terms xmlns="http://schemas.microsoft.com/office/infopath/2007/PartnerControls"/>
    </lcf76f155ced4ddcb4097134ff3c332f>
    <TaxCatchAll xmlns="63d09607-1c1a-4d88-bd39-8b81361a4e4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D4181B-58A3-4249-833E-5F05F1C08C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079571-46CD-450F-B316-EE3A24BE50FC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sharepoint/v3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fb3877e-8e8c-46f6-9121-060281b93766"/>
    <ds:schemaRef ds:uri="63d09607-1c1a-4d88-bd39-8b81361a4e46"/>
  </ds:schemaRefs>
</ds:datastoreItem>
</file>

<file path=customXml/itemProps3.xml><?xml version="1.0" encoding="utf-8"?>
<ds:datastoreItem xmlns:ds="http://schemas.openxmlformats.org/officeDocument/2006/customXml" ds:itemID="{D6E9D821-6A98-4911-82BA-BB35F87130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3d09607-1c1a-4d88-bd39-8b81361a4e46"/>
    <ds:schemaRef ds:uri="cfb3877e-8e8c-46f6-9121-060281b93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FUNCIONAMIENTO</vt:lpstr>
      <vt:lpstr>INVERSION</vt:lpstr>
      <vt:lpstr>REGALIAS</vt:lpstr>
      <vt:lpstr>FUNCIONAMIENTO!Área_de_impresión</vt:lpstr>
      <vt:lpstr>INVERSION!Área_de_impresión</vt:lpstr>
      <vt:lpstr>REGALIAS!Área_de_impresión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Gil Santa (ANLA)</dc:creator>
  <cp:lastModifiedBy>Angela Gil Santa</cp:lastModifiedBy>
  <cp:lastPrinted>2022-02-01T17:27:05Z</cp:lastPrinted>
  <dcterms:created xsi:type="dcterms:W3CDTF">2018-05-30T16:37:33Z</dcterms:created>
  <dcterms:modified xsi:type="dcterms:W3CDTF">2024-04-12T16:40:40Z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0x010100F649F0A6D857A34C88E4844C21EBEEB9</vt:lpwstr>
  </property>
  <property fmtid="{D5CDD505-2E9C-101B-9397-08002B2CF9AE}" pid="3" name="MediaServiceImageTags">
    <vt:lpwstr/>
  </property>
</Properties>
</file>